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/>
  <xr:revisionPtr revIDLastSave="0" documentId="8_{1A8B17B5-8BFC-42EA-816E-AB633ABECC14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HCl" sheetId="1" r:id="rId1"/>
    <sheet name="CH3COO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C5" i="2" l="1"/>
  <c r="E5" i="2" s="1"/>
  <c r="B6" i="2"/>
  <c r="B7" i="2" s="1"/>
  <c r="B3" i="2"/>
  <c r="B2" i="2"/>
  <c r="D5" i="2" s="1"/>
  <c r="A5" i="1"/>
  <c r="C5" i="1" s="1"/>
  <c r="C4" i="1"/>
  <c r="D4" i="1" s="1"/>
  <c r="B4" i="1" s="1"/>
  <c r="A5" i="2" l="1"/>
  <c r="D5" i="1"/>
  <c r="B5" i="1" s="1"/>
  <c r="C6" i="2"/>
  <c r="D6" i="2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B8" i="2"/>
  <c r="C7" i="2"/>
  <c r="C6" i="1"/>
  <c r="E6" i="2" l="1"/>
  <c r="D6" i="1"/>
  <c r="B6" i="1" s="1"/>
  <c r="A6" i="2"/>
  <c r="D7" i="2"/>
  <c r="E7" i="2"/>
  <c r="B9" i="2"/>
  <c r="C8" i="2"/>
  <c r="C7" i="1"/>
  <c r="D7" i="1" l="1"/>
  <c r="B7" i="1" s="1"/>
  <c r="B10" i="2"/>
  <c r="C9" i="2"/>
  <c r="A7" i="2"/>
  <c r="E8" i="2"/>
  <c r="D8" i="2"/>
  <c r="C8" i="1"/>
  <c r="D8" i="1" l="1"/>
  <c r="B8" i="1" s="1"/>
  <c r="A8" i="2"/>
  <c r="D9" i="2"/>
  <c r="E9" i="2"/>
  <c r="B11" i="2"/>
  <c r="C10" i="2"/>
  <c r="C9" i="1"/>
  <c r="D9" i="1" l="1"/>
  <c r="B9" i="1" s="1"/>
  <c r="A9" i="2"/>
  <c r="E10" i="2"/>
  <c r="D10" i="2"/>
  <c r="B12" i="2"/>
  <c r="C11" i="2"/>
  <c r="C10" i="1"/>
  <c r="D10" i="1" l="1"/>
  <c r="B10" i="1" s="1"/>
  <c r="D11" i="2"/>
  <c r="E11" i="2"/>
  <c r="B13" i="2"/>
  <c r="C12" i="2"/>
  <c r="A10" i="2"/>
  <c r="C11" i="1"/>
  <c r="D11" i="1" l="1"/>
  <c r="B11" i="1" s="1"/>
  <c r="E12" i="2"/>
  <c r="D12" i="2"/>
  <c r="B14" i="2"/>
  <c r="C13" i="2"/>
  <c r="A11" i="2"/>
  <c r="C12" i="1"/>
  <c r="D12" i="1" l="1"/>
  <c r="B12" i="1" s="1"/>
  <c r="D13" i="2"/>
  <c r="E13" i="2"/>
  <c r="A13" i="2" s="1"/>
  <c r="B15" i="2"/>
  <c r="C14" i="2"/>
  <c r="A12" i="2"/>
  <c r="C13" i="1"/>
  <c r="D13" i="1" l="1"/>
  <c r="B13" i="1" s="1"/>
  <c r="E14" i="2"/>
  <c r="D14" i="2"/>
  <c r="B16" i="2"/>
  <c r="C15" i="2"/>
  <c r="C14" i="1"/>
  <c r="D14" i="1" l="1"/>
  <c r="B14" i="1" s="1"/>
  <c r="D15" i="2"/>
  <c r="E15" i="2"/>
  <c r="B17" i="2"/>
  <c r="C16" i="2"/>
  <c r="A14" i="2"/>
  <c r="C15" i="1"/>
  <c r="D15" i="1" l="1"/>
  <c r="B15" i="1" s="1"/>
  <c r="E16" i="2"/>
  <c r="D16" i="2"/>
  <c r="B18" i="2"/>
  <c r="C17" i="2"/>
  <c r="A15" i="2"/>
  <c r="C16" i="1"/>
  <c r="D16" i="1" l="1"/>
  <c r="B16" i="1" s="1"/>
  <c r="D17" i="2"/>
  <c r="E17" i="2"/>
  <c r="A17" i="2" s="1"/>
  <c r="B19" i="2"/>
  <c r="C18" i="2"/>
  <c r="A16" i="2"/>
  <c r="C17" i="1"/>
  <c r="D17" i="1" l="1"/>
  <c r="B17" i="1" s="1"/>
  <c r="E18" i="2"/>
  <c r="D18" i="2"/>
  <c r="B20" i="2"/>
  <c r="C19" i="2"/>
  <c r="C18" i="1"/>
  <c r="D18" i="1" l="1"/>
  <c r="B18" i="1" s="1"/>
  <c r="D19" i="2"/>
  <c r="E19" i="2"/>
  <c r="B21" i="2"/>
  <c r="C20" i="2"/>
  <c r="A18" i="2"/>
  <c r="C19" i="1"/>
  <c r="D19" i="1" l="1"/>
  <c r="B19" i="1" s="1"/>
  <c r="E20" i="2"/>
  <c r="D20" i="2"/>
  <c r="B22" i="2"/>
  <c r="C21" i="2"/>
  <c r="A19" i="2"/>
  <c r="A21" i="1"/>
  <c r="C20" i="1"/>
  <c r="D20" i="1" l="1"/>
  <c r="B20" i="1" s="1"/>
  <c r="D21" i="2"/>
  <c r="E21" i="2"/>
  <c r="A21" i="2" s="1"/>
  <c r="B23" i="2"/>
  <c r="C22" i="2"/>
  <c r="A20" i="2"/>
  <c r="A22" i="1"/>
  <c r="C21" i="1"/>
  <c r="D21" i="1" l="1"/>
  <c r="B21" i="1" s="1"/>
  <c r="E22" i="2"/>
  <c r="D22" i="2"/>
  <c r="B24" i="2"/>
  <c r="C23" i="2"/>
  <c r="A23" i="1"/>
  <c r="C22" i="1"/>
  <c r="D22" i="1" l="1"/>
  <c r="B22" i="1" s="1"/>
  <c r="D23" i="2"/>
  <c r="E23" i="2"/>
  <c r="B25" i="2"/>
  <c r="C24" i="2"/>
  <c r="A22" i="2"/>
  <c r="A24" i="1"/>
  <c r="C23" i="1"/>
  <c r="D23" i="1" l="1"/>
  <c r="B23" i="1" s="1"/>
  <c r="E24" i="2"/>
  <c r="D24" i="2"/>
  <c r="B26" i="2"/>
  <c r="C25" i="2"/>
  <c r="A23" i="2"/>
  <c r="A25" i="1"/>
  <c r="C24" i="1"/>
  <c r="D24" i="1" l="1"/>
  <c r="B24" i="1" s="1"/>
  <c r="D25" i="2"/>
  <c r="E25" i="2"/>
  <c r="A25" i="2" s="1"/>
  <c r="B27" i="2"/>
  <c r="C26" i="2"/>
  <c r="A24" i="2"/>
  <c r="A26" i="1"/>
  <c r="C25" i="1"/>
  <c r="D25" i="1" l="1"/>
  <c r="B25" i="1" s="1"/>
  <c r="E26" i="2"/>
  <c r="D26" i="2"/>
  <c r="B28" i="2"/>
  <c r="C27" i="2"/>
  <c r="A27" i="1"/>
  <c r="C26" i="1"/>
  <c r="D26" i="1" l="1"/>
  <c r="B26" i="1" s="1"/>
  <c r="D27" i="2"/>
  <c r="E27" i="2"/>
  <c r="B29" i="2"/>
  <c r="C28" i="2"/>
  <c r="A26" i="2"/>
  <c r="A28" i="1"/>
  <c r="C27" i="1"/>
  <c r="D27" i="1" l="1"/>
  <c r="B27" i="1" s="1"/>
  <c r="E28" i="2"/>
  <c r="D28" i="2"/>
  <c r="B30" i="2"/>
  <c r="C29" i="2"/>
  <c r="A27" i="2"/>
  <c r="A29" i="1"/>
  <c r="C28" i="1"/>
  <c r="D28" i="1" l="1"/>
  <c r="B28" i="1" s="1"/>
  <c r="D29" i="2"/>
  <c r="E29" i="2"/>
  <c r="A29" i="2" s="1"/>
  <c r="B31" i="2"/>
  <c r="C30" i="2"/>
  <c r="A28" i="2"/>
  <c r="A30" i="1"/>
  <c r="C29" i="1"/>
  <c r="D29" i="1" l="1"/>
  <c r="B29" i="1" s="1"/>
  <c r="E30" i="2"/>
  <c r="D30" i="2"/>
  <c r="B32" i="2"/>
  <c r="C31" i="2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C30" i="1"/>
  <c r="A62" i="1" l="1"/>
  <c r="C61" i="1"/>
  <c r="D61" i="1" s="1"/>
  <c r="B61" i="1" s="1"/>
  <c r="D30" i="1"/>
  <c r="B30" i="1" s="1"/>
  <c r="D31" i="2"/>
  <c r="E31" i="2"/>
  <c r="B33" i="2"/>
  <c r="C32" i="2"/>
  <c r="A30" i="2"/>
  <c r="C31" i="1"/>
  <c r="D31" i="1" l="1"/>
  <c r="B31" i="1" s="1"/>
  <c r="A63" i="1"/>
  <c r="C62" i="1"/>
  <c r="D62" i="1" s="1"/>
  <c r="B62" i="1" s="1"/>
  <c r="E32" i="2"/>
  <c r="D32" i="2"/>
  <c r="B34" i="2"/>
  <c r="C33" i="2"/>
  <c r="A31" i="2"/>
  <c r="C32" i="1"/>
  <c r="C63" i="1" l="1"/>
  <c r="D63" i="1" s="1"/>
  <c r="B63" i="1" s="1"/>
  <c r="A64" i="1"/>
  <c r="C64" i="1" s="1"/>
  <c r="D64" i="1" s="1"/>
  <c r="B64" i="1" s="1"/>
  <c r="D32" i="1"/>
  <c r="B32" i="1" s="1"/>
  <c r="D33" i="2"/>
  <c r="E33" i="2"/>
  <c r="A33" i="2" s="1"/>
  <c r="B35" i="2"/>
  <c r="C34" i="2"/>
  <c r="A32" i="2"/>
  <c r="C33" i="1"/>
  <c r="D33" i="1" l="1"/>
  <c r="B33" i="1" s="1"/>
  <c r="E34" i="2"/>
  <c r="D34" i="2"/>
  <c r="B36" i="2"/>
  <c r="C35" i="2"/>
  <c r="C34" i="1"/>
  <c r="D34" i="1" l="1"/>
  <c r="B34" i="1" s="1"/>
  <c r="D35" i="2"/>
  <c r="E35" i="2"/>
  <c r="B37" i="2"/>
  <c r="C36" i="2"/>
  <c r="A34" i="2"/>
  <c r="C35" i="1"/>
  <c r="D35" i="1" l="1"/>
  <c r="B35" i="1" s="1"/>
  <c r="E36" i="2"/>
  <c r="D36" i="2"/>
  <c r="B38" i="2"/>
  <c r="C37" i="2"/>
  <c r="A35" i="2"/>
  <c r="C36" i="1"/>
  <c r="D36" i="1" l="1"/>
  <c r="B36" i="1" s="1"/>
  <c r="D37" i="2"/>
  <c r="E37" i="2"/>
  <c r="A37" i="2" s="1"/>
  <c r="B39" i="2"/>
  <c r="C38" i="2"/>
  <c r="A36" i="2"/>
  <c r="C37" i="1"/>
  <c r="D37" i="1" l="1"/>
  <c r="B37" i="1" s="1"/>
  <c r="E38" i="2"/>
  <c r="D38" i="2"/>
  <c r="B40" i="2"/>
  <c r="C39" i="2"/>
  <c r="C38" i="1"/>
  <c r="D38" i="1" l="1"/>
  <c r="B38" i="1" s="1"/>
  <c r="D39" i="2"/>
  <c r="E39" i="2"/>
  <c r="B41" i="2"/>
  <c r="C40" i="2"/>
  <c r="A38" i="2"/>
  <c r="C39" i="1"/>
  <c r="D39" i="1" l="1"/>
  <c r="B39" i="1" s="1"/>
  <c r="E40" i="2"/>
  <c r="D40" i="2"/>
  <c r="A40" i="2" s="1"/>
  <c r="C41" i="2"/>
  <c r="B42" i="2"/>
  <c r="A39" i="2"/>
  <c r="C40" i="1"/>
  <c r="D40" i="1" l="1"/>
  <c r="B40" i="1" s="1"/>
  <c r="C42" i="2"/>
  <c r="B43" i="2"/>
  <c r="E41" i="2"/>
  <c r="D41" i="2"/>
  <c r="C41" i="1"/>
  <c r="B41" i="1" l="1"/>
  <c r="D41" i="1"/>
  <c r="A41" i="2"/>
  <c r="B44" i="2"/>
  <c r="C43" i="2"/>
  <c r="D42" i="2"/>
  <c r="E42" i="2"/>
  <c r="C42" i="1"/>
  <c r="D42" i="1" l="1"/>
  <c r="B42" i="1" s="1"/>
  <c r="E43" i="2"/>
  <c r="D43" i="2"/>
  <c r="B45" i="2"/>
  <c r="C44" i="2"/>
  <c r="A42" i="2"/>
  <c r="C43" i="1"/>
  <c r="B43" i="1" l="1"/>
  <c r="D43" i="1"/>
  <c r="E44" i="2"/>
  <c r="D44" i="2"/>
  <c r="B46" i="2"/>
  <c r="C45" i="2"/>
  <c r="A43" i="2"/>
  <c r="C44" i="1"/>
  <c r="D44" i="1" l="1"/>
  <c r="B44" i="1" s="1"/>
  <c r="A44" i="2"/>
  <c r="E45" i="2"/>
  <c r="A45" i="2" s="1"/>
  <c r="D45" i="2"/>
  <c r="B47" i="2"/>
  <c r="C46" i="2"/>
  <c r="C45" i="1"/>
  <c r="D45" i="1" l="1"/>
  <c r="B45" i="1" s="1"/>
  <c r="D46" i="2"/>
  <c r="E46" i="2"/>
  <c r="A46" i="2" s="1"/>
  <c r="B48" i="2"/>
  <c r="C47" i="2"/>
  <c r="C46" i="1"/>
  <c r="D46" i="1" l="1"/>
  <c r="B46" i="1" s="1"/>
  <c r="E47" i="2"/>
  <c r="D47" i="2"/>
  <c r="B49" i="2"/>
  <c r="C48" i="2"/>
  <c r="C47" i="1"/>
  <c r="D47" i="1" l="1"/>
  <c r="B47" i="1" s="1"/>
  <c r="A47" i="2"/>
  <c r="D48" i="2"/>
  <c r="E48" i="2"/>
  <c r="C49" i="2"/>
  <c r="B50" i="2"/>
  <c r="C48" i="1"/>
  <c r="D48" i="1" l="1"/>
  <c r="B48" i="1" s="1"/>
  <c r="B51" i="2"/>
  <c r="C50" i="2"/>
  <c r="E49" i="2"/>
  <c r="D49" i="2"/>
  <c r="A48" i="2"/>
  <c r="C49" i="1"/>
  <c r="D49" i="1" l="1"/>
  <c r="B49" i="1" s="1"/>
  <c r="D50" i="2"/>
  <c r="E50" i="2"/>
  <c r="A50" i="2" s="1"/>
  <c r="B52" i="2"/>
  <c r="C51" i="2"/>
  <c r="A49" i="2"/>
  <c r="C50" i="1"/>
  <c r="D50" i="1" l="1"/>
  <c r="B50" i="1" s="1"/>
  <c r="E51" i="2"/>
  <c r="D51" i="2"/>
  <c r="B53" i="2"/>
  <c r="C52" i="2"/>
  <c r="C51" i="1"/>
  <c r="D51" i="1" l="1"/>
  <c r="B51" i="1" s="1"/>
  <c r="A51" i="2"/>
  <c r="D52" i="2"/>
  <c r="E52" i="2"/>
  <c r="B54" i="2"/>
  <c r="C53" i="2"/>
  <c r="C52" i="1"/>
  <c r="D52" i="1" l="1"/>
  <c r="B52" i="1" s="1"/>
  <c r="E53" i="2"/>
  <c r="D53" i="2"/>
  <c r="C54" i="2"/>
  <c r="B55" i="2"/>
  <c r="A52" i="2"/>
  <c r="C53" i="1"/>
  <c r="D53" i="1" l="1"/>
  <c r="B53" i="1" s="1"/>
  <c r="A53" i="2"/>
  <c r="B56" i="2"/>
  <c r="C55" i="2"/>
  <c r="D54" i="2"/>
  <c r="E54" i="2"/>
  <c r="A54" i="2" s="1"/>
  <c r="C54" i="1"/>
  <c r="D54" i="1" l="1"/>
  <c r="B54" i="1" s="1"/>
  <c r="B57" i="2"/>
  <c r="C56" i="2"/>
  <c r="E55" i="2"/>
  <c r="D55" i="2"/>
  <c r="C55" i="1"/>
  <c r="D55" i="1" l="1"/>
  <c r="B55" i="1" s="1"/>
  <c r="E56" i="2"/>
  <c r="D56" i="2"/>
  <c r="C57" i="2"/>
  <c r="B58" i="2"/>
  <c r="A55" i="2"/>
  <c r="C56" i="1"/>
  <c r="D56" i="1" l="1"/>
  <c r="B56" i="1" s="1"/>
  <c r="A56" i="2"/>
  <c r="B59" i="2"/>
  <c r="C58" i="2"/>
  <c r="E57" i="2"/>
  <c r="D57" i="2"/>
  <c r="C57" i="1"/>
  <c r="D57" i="1" l="1"/>
  <c r="B57" i="1" s="1"/>
  <c r="B60" i="2"/>
  <c r="C59" i="2"/>
  <c r="A57" i="2"/>
  <c r="D58" i="2"/>
  <c r="E58" i="2"/>
  <c r="A58" i="2" s="1"/>
  <c r="C58" i="1"/>
  <c r="D58" i="1" l="1"/>
  <c r="B58" i="1" s="1"/>
  <c r="E59" i="2"/>
  <c r="D59" i="2"/>
  <c r="C60" i="2"/>
  <c r="B61" i="2"/>
  <c r="C59" i="1"/>
  <c r="D59" i="1" l="1"/>
  <c r="B59" i="1" s="1"/>
  <c r="A59" i="2"/>
  <c r="B62" i="2"/>
  <c r="C61" i="2"/>
  <c r="D60" i="2"/>
  <c r="E60" i="2"/>
  <c r="A60" i="2" s="1"/>
  <c r="C60" i="1"/>
  <c r="D60" i="1" l="1"/>
  <c r="B60" i="1" s="1"/>
  <c r="B63" i="2"/>
  <c r="C62" i="2"/>
  <c r="E61" i="2"/>
  <c r="D61" i="2"/>
  <c r="D62" i="2" l="1"/>
  <c r="E62" i="2"/>
  <c r="B64" i="2"/>
  <c r="C63" i="2"/>
  <c r="A61" i="2"/>
  <c r="A62" i="2" l="1"/>
  <c r="E63" i="2"/>
  <c r="D63" i="2"/>
  <c r="B65" i="2"/>
  <c r="C64" i="2"/>
  <c r="A63" i="2" l="1"/>
  <c r="D64" i="2"/>
  <c r="E64" i="2"/>
  <c r="C65" i="2"/>
  <c r="B66" i="2"/>
  <c r="B67" i="2" l="1"/>
  <c r="C66" i="2"/>
  <c r="E65" i="2"/>
  <c r="D65" i="2"/>
  <c r="A64" i="2"/>
  <c r="D66" i="2" l="1"/>
  <c r="E66" i="2"/>
  <c r="A66" i="2" s="1"/>
  <c r="B68" i="2"/>
  <c r="C67" i="2"/>
  <c r="A65" i="2"/>
  <c r="E67" i="2" l="1"/>
  <c r="D67" i="2"/>
  <c r="C68" i="2"/>
  <c r="B69" i="2"/>
  <c r="A67" i="2" l="1"/>
  <c r="B70" i="2"/>
  <c r="C69" i="2"/>
  <c r="D68" i="2"/>
  <c r="E68" i="2"/>
  <c r="A68" i="2" s="1"/>
  <c r="B71" i="2" l="1"/>
  <c r="C70" i="2"/>
  <c r="E69" i="2"/>
  <c r="D69" i="2"/>
  <c r="D70" i="2" l="1"/>
  <c r="E70" i="2"/>
  <c r="A70" i="2" s="1"/>
  <c r="B72" i="2"/>
  <c r="C71" i="2"/>
  <c r="A69" i="2"/>
  <c r="E71" i="2" l="1"/>
  <c r="D71" i="2"/>
  <c r="B73" i="2"/>
  <c r="C72" i="2"/>
  <c r="A71" i="2" l="1"/>
  <c r="D72" i="2"/>
  <c r="E72" i="2"/>
  <c r="C73" i="2"/>
  <c r="B74" i="2"/>
  <c r="B75" i="2" l="1"/>
  <c r="C74" i="2"/>
  <c r="E73" i="2"/>
  <c r="D73" i="2"/>
  <c r="A72" i="2"/>
  <c r="E74" i="2" l="1"/>
  <c r="D74" i="2"/>
  <c r="A74" i="2" s="1"/>
  <c r="C75" i="2"/>
  <c r="B76" i="2"/>
  <c r="A73" i="2"/>
  <c r="C76" i="2" l="1"/>
  <c r="B77" i="2"/>
  <c r="E75" i="2"/>
  <c r="D75" i="2"/>
  <c r="B78" i="2" l="1"/>
  <c r="C77" i="2"/>
  <c r="E76" i="2"/>
  <c r="D76" i="2"/>
  <c r="A75" i="2"/>
  <c r="E77" i="2" l="1"/>
  <c r="D77" i="2"/>
  <c r="B79" i="2"/>
  <c r="C78" i="2"/>
  <c r="A76" i="2"/>
  <c r="A77" i="2" l="1"/>
  <c r="E78" i="2"/>
  <c r="D78" i="2"/>
  <c r="B80" i="2"/>
  <c r="C79" i="2"/>
  <c r="A78" i="2" l="1"/>
  <c r="E79" i="2"/>
  <c r="D79" i="2"/>
  <c r="C80" i="2"/>
  <c r="B81" i="2"/>
  <c r="A79" i="2" l="1"/>
  <c r="C81" i="2"/>
  <c r="B82" i="2"/>
  <c r="D80" i="2"/>
  <c r="E80" i="2"/>
  <c r="A80" i="2" l="1"/>
  <c r="E81" i="2"/>
  <c r="D81" i="2"/>
  <c r="B83" i="2"/>
  <c r="C82" i="2"/>
  <c r="A81" i="2" l="1"/>
  <c r="E82" i="2"/>
  <c r="D82" i="2"/>
  <c r="C83" i="2"/>
  <c r="B84" i="2"/>
  <c r="A82" i="2" l="1"/>
  <c r="C84" i="2"/>
  <c r="B85" i="2"/>
  <c r="E83" i="2"/>
  <c r="D83" i="2"/>
  <c r="B86" i="2" l="1"/>
  <c r="C85" i="2"/>
  <c r="E84" i="2"/>
  <c r="D84" i="2"/>
  <c r="A83" i="2"/>
  <c r="D85" i="2" l="1"/>
  <c r="E85" i="2"/>
  <c r="A85" i="2" s="1"/>
  <c r="B87" i="2"/>
  <c r="C86" i="2"/>
  <c r="A84" i="2"/>
  <c r="D86" i="2" l="1"/>
  <c r="E86" i="2"/>
  <c r="A86" i="2" s="1"/>
  <c r="C87" i="2"/>
  <c r="B88" i="2"/>
  <c r="C88" i="2" l="1"/>
  <c r="B89" i="2"/>
  <c r="D87" i="2"/>
  <c r="E87" i="2"/>
  <c r="A87" i="2" s="1"/>
  <c r="B90" i="2" l="1"/>
  <c r="C89" i="2"/>
  <c r="D88" i="2"/>
  <c r="E88" i="2"/>
  <c r="A88" i="2" s="1"/>
  <c r="E89" i="2" l="1"/>
  <c r="D89" i="2"/>
  <c r="C90" i="2"/>
  <c r="B91" i="2"/>
  <c r="A89" i="2" l="1"/>
  <c r="C91" i="2"/>
  <c r="B92" i="2"/>
  <c r="E90" i="2"/>
  <c r="D90" i="2"/>
  <c r="D91" i="2" l="1"/>
  <c r="E91" i="2"/>
  <c r="A90" i="2"/>
  <c r="B93" i="2"/>
  <c r="C92" i="2"/>
  <c r="A91" i="2" l="1"/>
  <c r="D92" i="2"/>
  <c r="E92" i="2"/>
  <c r="A92" i="2" s="1"/>
  <c r="B94" i="2"/>
  <c r="C93" i="2"/>
  <c r="D93" i="2" l="1"/>
  <c r="E93" i="2"/>
  <c r="A93" i="2" s="1"/>
  <c r="C94" i="2"/>
  <c r="B95" i="2"/>
  <c r="B96" i="2" l="1"/>
  <c r="C95" i="2"/>
  <c r="D94" i="2"/>
  <c r="E94" i="2"/>
  <c r="A94" i="2" s="1"/>
  <c r="E95" i="2" l="1"/>
  <c r="D95" i="2"/>
  <c r="C96" i="2"/>
  <c r="B97" i="2"/>
  <c r="A95" i="2" l="1"/>
  <c r="C97" i="2"/>
  <c r="B98" i="2"/>
  <c r="D96" i="2"/>
  <c r="E96" i="2"/>
  <c r="A96" i="2" l="1"/>
  <c r="E97" i="2"/>
  <c r="D97" i="2"/>
  <c r="C98" i="2"/>
  <c r="B99" i="2"/>
  <c r="A97" i="2" l="1"/>
  <c r="C99" i="2"/>
  <c r="B100" i="2"/>
  <c r="E98" i="2"/>
  <c r="D98" i="2"/>
  <c r="D99" i="2" l="1"/>
  <c r="E99" i="2"/>
  <c r="A99" i="2" s="1"/>
  <c r="A98" i="2"/>
  <c r="B101" i="2"/>
  <c r="C100" i="2"/>
  <c r="D100" i="2" l="1"/>
  <c r="E100" i="2"/>
  <c r="A100" i="2" s="1"/>
  <c r="B102" i="2"/>
  <c r="C101" i="2"/>
  <c r="D101" i="2" l="1"/>
  <c r="E101" i="2"/>
  <c r="A101" i="2" s="1"/>
  <c r="C102" i="2"/>
  <c r="D102" i="2" l="1"/>
  <c r="E102" i="2"/>
  <c r="A102" i="2" s="1"/>
</calcChain>
</file>

<file path=xl/sharedStrings.xml><?xml version="1.0" encoding="utf-8"?>
<sst xmlns="http://schemas.openxmlformats.org/spreadsheetml/2006/main" count="16" uniqueCount="13">
  <si>
    <t>0.1 M-HCl-0.1 M-NaOH滴定曲線</t>
    <rPh sb="20" eb="22">
      <t>テキテイ</t>
    </rPh>
    <rPh sb="22" eb="24">
      <t>キョクセン</t>
    </rPh>
    <phoneticPr fontId="1"/>
  </si>
  <si>
    <t>滴下量</t>
    <rPh sb="0" eb="2">
      <t>テキカ</t>
    </rPh>
    <rPh sb="2" eb="3">
      <t>リョウ</t>
    </rPh>
    <phoneticPr fontId="1"/>
  </si>
  <si>
    <t>pH</t>
    <phoneticPr fontId="1"/>
  </si>
  <si>
    <t>B</t>
    <phoneticPr fontId="1"/>
  </si>
  <si>
    <t>[H+]</t>
    <phoneticPr fontId="1"/>
  </si>
  <si>
    <t>0.1 M-酢酸-0.1 M-NaOH滴定曲線</t>
    <rPh sb="6" eb="8">
      <t>サクサン</t>
    </rPh>
    <rPh sb="19" eb="23">
      <t>テキテイキョクセン</t>
    </rPh>
    <phoneticPr fontId="1"/>
  </si>
  <si>
    <t>α</t>
    <phoneticPr fontId="1"/>
  </si>
  <si>
    <t>β</t>
    <phoneticPr fontId="1"/>
  </si>
  <si>
    <t>Ka</t>
    <phoneticPr fontId="1"/>
  </si>
  <si>
    <t>Kw</t>
    <phoneticPr fontId="1"/>
  </si>
  <si>
    <t>α＝Ka/(Ka+[H＋])</t>
    <phoneticPr fontId="1"/>
  </si>
  <si>
    <t>β＝Kｗ/[H+]－[H+]</t>
    <phoneticPr fontId="1"/>
  </si>
  <si>
    <t>Kw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</si>
</sst>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0.1 M-HCl-0.1 M-NaOH</a:t>
            </a:r>
            <a:r>
              <a:rPr lang="ja-JP" altLang="en-US"/>
              <a:t>滴定曲線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HCl!$A$1</c:f>
              <c:strCache>
                <c:ptCount val="1"/>
                <c:pt idx="0">
                  <c:v>0.1 M-HCl-0.1 M-NaOH滴定曲線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HCl!$A$4:$A$64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8.1</c:v>
                </c:pt>
                <c:pt idx="10">
                  <c:v>8.1999999999999993</c:v>
                </c:pt>
                <c:pt idx="11">
                  <c:v>8.2999999999999989</c:v>
                </c:pt>
                <c:pt idx="12">
                  <c:v>8.3999999999999986</c:v>
                </c:pt>
                <c:pt idx="13">
                  <c:v>8.4999999999999982</c:v>
                </c:pt>
                <c:pt idx="14">
                  <c:v>8.5999999999999979</c:v>
                </c:pt>
                <c:pt idx="15">
                  <c:v>8.6999999999999975</c:v>
                </c:pt>
                <c:pt idx="16">
                  <c:v>8.7999999999999972</c:v>
                </c:pt>
                <c:pt idx="17">
                  <c:v>8.8999999999999968</c:v>
                </c:pt>
                <c:pt idx="18">
                  <c:v>8.9999999999999964</c:v>
                </c:pt>
                <c:pt idx="19">
                  <c:v>9.0999999999999961</c:v>
                </c:pt>
                <c:pt idx="20">
                  <c:v>9.1999999999999957</c:v>
                </c:pt>
                <c:pt idx="21">
                  <c:v>9.2999999999999954</c:v>
                </c:pt>
                <c:pt idx="22">
                  <c:v>9.399999999999995</c:v>
                </c:pt>
                <c:pt idx="23">
                  <c:v>9.4999999999999947</c:v>
                </c:pt>
                <c:pt idx="24">
                  <c:v>9.5999999999999943</c:v>
                </c:pt>
                <c:pt idx="25">
                  <c:v>9.699999999999994</c:v>
                </c:pt>
                <c:pt idx="26">
                  <c:v>9.7999999999999936</c:v>
                </c:pt>
                <c:pt idx="27">
                  <c:v>9.8999999999999932</c:v>
                </c:pt>
                <c:pt idx="28">
                  <c:v>9.909999999999993</c:v>
                </c:pt>
                <c:pt idx="29">
                  <c:v>9.9199999999999928</c:v>
                </c:pt>
                <c:pt idx="30">
                  <c:v>9.9299999999999926</c:v>
                </c:pt>
                <c:pt idx="31">
                  <c:v>9.9399999999999924</c:v>
                </c:pt>
                <c:pt idx="32">
                  <c:v>9.9499999999999922</c:v>
                </c:pt>
                <c:pt idx="33">
                  <c:v>9.959999999999992</c:v>
                </c:pt>
                <c:pt idx="34">
                  <c:v>9.9699999999999918</c:v>
                </c:pt>
                <c:pt idx="35">
                  <c:v>9.9799999999999915</c:v>
                </c:pt>
                <c:pt idx="36">
                  <c:v>9.9899999999999913</c:v>
                </c:pt>
                <c:pt idx="37">
                  <c:v>9.9999999999999911</c:v>
                </c:pt>
                <c:pt idx="38">
                  <c:v>10.009999999999991</c:v>
                </c:pt>
                <c:pt idx="39">
                  <c:v>10.019999999999991</c:v>
                </c:pt>
                <c:pt idx="40">
                  <c:v>10.02999999999999</c:v>
                </c:pt>
                <c:pt idx="41">
                  <c:v>10.03999999999999</c:v>
                </c:pt>
                <c:pt idx="42">
                  <c:v>10.04999999999999</c:v>
                </c:pt>
                <c:pt idx="43">
                  <c:v>10.05999999999999</c:v>
                </c:pt>
                <c:pt idx="44">
                  <c:v>10.06999999999999</c:v>
                </c:pt>
                <c:pt idx="45">
                  <c:v>10.079999999999989</c:v>
                </c:pt>
                <c:pt idx="46">
                  <c:v>10.089999999999989</c:v>
                </c:pt>
                <c:pt idx="47">
                  <c:v>10.099999999999989</c:v>
                </c:pt>
                <c:pt idx="48">
                  <c:v>10.199999999999989</c:v>
                </c:pt>
                <c:pt idx="49">
                  <c:v>10.299999999999988</c:v>
                </c:pt>
                <c:pt idx="50">
                  <c:v>10.399999999999988</c:v>
                </c:pt>
                <c:pt idx="51">
                  <c:v>10.499999999999988</c:v>
                </c:pt>
                <c:pt idx="52">
                  <c:v>10.599999999999987</c:v>
                </c:pt>
                <c:pt idx="53">
                  <c:v>10.699999999999987</c:v>
                </c:pt>
                <c:pt idx="54">
                  <c:v>10.799999999999986</c:v>
                </c:pt>
                <c:pt idx="55">
                  <c:v>10.899999999999986</c:v>
                </c:pt>
                <c:pt idx="56">
                  <c:v>10.999999999999986</c:v>
                </c:pt>
                <c:pt idx="57">
                  <c:v>11.999999999999986</c:v>
                </c:pt>
                <c:pt idx="58">
                  <c:v>12.999999999999986</c:v>
                </c:pt>
                <c:pt idx="59">
                  <c:v>13.999999999999986</c:v>
                </c:pt>
                <c:pt idx="60">
                  <c:v>14.999999999999986</c:v>
                </c:pt>
              </c:numCache>
            </c:numRef>
          </c:xVal>
          <c:yVal>
            <c:numRef>
              <c:f>HCl!$B$4:$B$64</c:f>
              <c:numCache>
                <c:formatCode>General</c:formatCode>
                <c:ptCount val="61"/>
                <c:pt idx="0">
                  <c:v>0.99999999999956568</c:v>
                </c:pt>
                <c:pt idx="1">
                  <c:v>1.0871501757182513</c:v>
                </c:pt>
                <c:pt idx="2">
                  <c:v>1.1760912590547041</c:v>
                </c:pt>
                <c:pt idx="3">
                  <c:v>1.2688453122910821</c:v>
                </c:pt>
                <c:pt idx="4">
                  <c:v>1.36797678529223</c:v>
                </c:pt>
                <c:pt idx="5">
                  <c:v>1.4771212547157537</c:v>
                </c:pt>
                <c:pt idx="6">
                  <c:v>1.6020599913210138</c:v>
                </c:pt>
                <c:pt idx="7">
                  <c:v>1.7533276666446658</c:v>
                </c:pt>
                <c:pt idx="8">
                  <c:v>1.9542425094041471</c:v>
                </c:pt>
                <c:pt idx="9">
                  <c:v>1.9789249738769432</c:v>
                </c:pt>
                <c:pt idx="10">
                  <c:v>2.0047988828373686</c:v>
                </c:pt>
                <c:pt idx="11">
                  <c:v>2.0320021683018297</c:v>
                </c:pt>
                <c:pt idx="12">
                  <c:v>2.060697840296176</c:v>
                </c:pt>
                <c:pt idx="13">
                  <c:v>2.091080469281271</c:v>
                </c:pt>
                <c:pt idx="14">
                  <c:v>2.1233849084630205</c:v>
                </c:pt>
                <c:pt idx="15">
                  <c:v>2.1578982541397984</c:v>
                </c:pt>
                <c:pt idx="16">
                  <c:v>2.1949766031094589</c:v>
                </c:pt>
                <c:pt idx="17">
                  <c:v>2.2350691188868077</c:v>
                </c:pt>
                <c:pt idx="18">
                  <c:v>2.2787536007960472</c:v>
                </c:pt>
                <c:pt idx="19">
                  <c:v>2.3267908576128025</c:v>
                </c:pt>
                <c:pt idx="20">
                  <c:v>2.38021124146145</c:v>
                </c:pt>
                <c:pt idx="21">
                  <c:v>2.4404592686633708</c:v>
                </c:pt>
                <c:pt idx="22">
                  <c:v>2.509650479092548</c:v>
                </c:pt>
                <c:pt idx="23">
                  <c:v>2.5910646063659328</c:v>
                </c:pt>
                <c:pt idx="24">
                  <c:v>2.6901960789857671</c:v>
                </c:pt>
                <c:pt idx="25">
                  <c:v>2.8173449695691959</c:v>
                </c:pt>
                <c:pt idx="26">
                  <c:v>2.9956351903410172</c:v>
                </c:pt>
                <c:pt idx="27">
                  <c:v>3.2988530592111824</c:v>
                </c:pt>
                <c:pt idx="28">
                  <c:v>3.3448287293339978</c:v>
                </c:pt>
                <c:pt idx="29">
                  <c:v>3.3961993201690102</c:v>
                </c:pt>
                <c:pt idx="30">
                  <c:v>3.4544092234813162</c:v>
                </c:pt>
                <c:pt idx="31">
                  <c:v>3.5215738556261051</c:v>
                </c:pt>
                <c:pt idx="32">
                  <c:v>3.6009728265465806</c:v>
                </c:pt>
                <c:pt idx="33">
                  <c:v>3.6981004374835851</c:v>
                </c:pt>
                <c:pt idx="34">
                  <c:v>3.8232566177099101</c:v>
                </c:pt>
                <c:pt idx="35">
                  <c:v>3.9995650548001347</c:v>
                </c:pt>
                <c:pt idx="36">
                  <c:v>4.300811058686997</c:v>
                </c:pt>
                <c:pt idx="37">
                  <c:v>6.9999999999035669</c:v>
                </c:pt>
                <c:pt idx="38">
                  <c:v>9.6987546502659683</c:v>
                </c:pt>
                <c:pt idx="39">
                  <c:v>9.9995663576701421</c:v>
                </c:pt>
                <c:pt idx="40">
                  <c:v>10.175440499068138</c:v>
                </c:pt>
                <c:pt idx="41">
                  <c:v>10.300162383081096</c:v>
                </c:pt>
                <c:pt idx="42">
                  <c:v>10.396855697161342</c:v>
                </c:pt>
                <c:pt idx="43">
                  <c:v>10.47582037030965</c:v>
                </c:pt>
                <c:pt idx="44">
                  <c:v>10.542550702905256</c:v>
                </c:pt>
                <c:pt idx="45">
                  <c:v>10.600326305954809</c:v>
                </c:pt>
                <c:pt idx="46">
                  <c:v>10.651262594301585</c:v>
                </c:pt>
                <c:pt idx="47">
                  <c:v>10.6968039600103</c:v>
                </c:pt>
                <c:pt idx="48">
                  <c:v>10.995678633547124</c:v>
                </c:pt>
                <c:pt idx="49">
                  <c:v>11.169625217613996</c:v>
                </c:pt>
                <c:pt idx="50">
                  <c:v>11.292429836716549</c:v>
                </c:pt>
                <c:pt idx="51">
                  <c:v>11.387216135828048</c:v>
                </c:pt>
                <c:pt idx="52">
                  <c:v>11.464284039064223</c:v>
                </c:pt>
                <c:pt idx="53">
                  <c:v>11.529127706301377</c:v>
                </c:pt>
                <c:pt idx="54">
                  <c:v>11.585026675496676</c:v>
                </c:pt>
                <c:pt idx="55">
                  <c:v>11.634096213348373</c:v>
                </c:pt>
                <c:pt idx="56">
                  <c:v>11.677780733907895</c:v>
                </c:pt>
                <c:pt idx="57">
                  <c:v>11.95860753916698</c:v>
                </c:pt>
                <c:pt idx="58">
                  <c:v>12.115393166580914</c:v>
                </c:pt>
                <c:pt idx="59">
                  <c:v>12.22184806075316</c:v>
                </c:pt>
                <c:pt idx="60">
                  <c:v>12.301030562435331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63-43E3-816B-8AF3E5AB6986}"/>
            </c:ext>
          </c:extLst>
        </c:ser>
        <c:ser>
          <c:idx val="1"/>
          <c:order val="1"/>
          <c:tx>
            <c:strRef>
              <c:f>HCl!$I$6:$I$8</c:f>
              <c:strCache>
                <c:ptCount val="3"/>
                <c:pt idx="0">
                  <c:v>0.066666667</c:v>
                </c:pt>
                <c:pt idx="1">
                  <c:v>0.053846154</c:v>
                </c:pt>
                <c:pt idx="2">
                  <c:v>0.042857143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HCl!$F$4:$F$64</c:f>
              <c:numCache>
                <c:formatCode>General</c:formatCode>
                <c:ptCount val="61"/>
              </c:numCache>
            </c:numRef>
          </c:xVal>
          <c:yVal>
            <c:numRef>
              <c:f>HCl!$G$4:$G$64</c:f>
              <c:numCache>
                <c:formatCode>General</c:formatCode>
                <c:ptCount val="6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263-43E3-816B-8AF3E5AB6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614760"/>
        <c:axId val="529615152"/>
      </c:scatterChart>
      <c:valAx>
        <c:axId val="529614760"/>
        <c:scaling>
          <c:orientation val="minMax"/>
          <c:max val="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NaOH</a:t>
                </a:r>
                <a:r>
                  <a:rPr lang="ja-JP" altLang="en-US"/>
                  <a:t>滴下量 </a:t>
                </a:r>
                <a:r>
                  <a:rPr lang="en-US" altLang="ja-JP"/>
                  <a:t>/mL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9615152"/>
        <c:crosses val="autoZero"/>
        <c:crossBetween val="midCat"/>
      </c:valAx>
      <c:valAx>
        <c:axId val="529615152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pH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961476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0.1 M-</a:t>
            </a:r>
            <a:r>
              <a:rPr lang="ja-JP" altLang="en-US"/>
              <a:t>酢酸</a:t>
            </a:r>
            <a:r>
              <a:rPr lang="en-US" altLang="ja-JP"/>
              <a:t>-0.1 M-NaOH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CH3COOH!$A$5:$A$102</c:f>
              <c:numCache>
                <c:formatCode>General</c:formatCode>
                <c:ptCount val="98"/>
                <c:pt idx="0">
                  <c:v>-6.2127709927654033E-2</c:v>
                </c:pt>
                <c:pt idx="1">
                  <c:v>1.213014697982742E-2</c:v>
                </c:pt>
                <c:pt idx="2">
                  <c:v>8.7103227461427082E-2</c:v>
                </c:pt>
                <c:pt idx="3">
                  <c:v>0.16637665847033625</c:v>
                </c:pt>
                <c:pt idx="4">
                  <c:v>0.25366931629994266</c:v>
                </c:pt>
                <c:pt idx="5">
                  <c:v>0.35293559377251293</c:v>
                </c:pt>
                <c:pt idx="6">
                  <c:v>0.46844797057504417</c:v>
                </c:pt>
                <c:pt idx="7">
                  <c:v>0.60484635842396828</c:v>
                </c:pt>
                <c:pt idx="8">
                  <c:v>0.76713476396694613</c:v>
                </c:pt>
                <c:pt idx="9">
                  <c:v>0.96059993089918783</c:v>
                </c:pt>
                <c:pt idx="10">
                  <c:v>1.1906222666004858</c:v>
                </c:pt>
                <c:pt idx="11">
                  <c:v>1.4623499483038447</c:v>
                </c:pt>
                <c:pt idx="12">
                  <c:v>1.7802175212991069</c:v>
                </c:pt>
                <c:pt idx="13">
                  <c:v>2.1473158574117566</c:v>
                </c:pt>
                <c:pt idx="14">
                  <c:v>2.5646639590447866</c:v>
                </c:pt>
                <c:pt idx="15">
                  <c:v>3.030490632589125</c:v>
                </c:pt>
                <c:pt idx="16">
                  <c:v>3.5396896030450837</c:v>
                </c:pt>
                <c:pt idx="17">
                  <c:v>4.0836372752403145</c:v>
                </c:pt>
                <c:pt idx="18">
                  <c:v>4.6505276954166286</c:v>
                </c:pt>
                <c:pt idx="19">
                  <c:v>5.2262712671726455</c:v>
                </c:pt>
                <c:pt idx="20">
                  <c:v>5.7958459971204599</c:v>
                </c:pt>
                <c:pt idx="21">
                  <c:v>6.3448429706165479</c:v>
                </c:pt>
                <c:pt idx="22">
                  <c:v>6.8608800517276114</c:v>
                </c:pt>
                <c:pt idx="23">
                  <c:v>7.3346037371103874</c:v>
                </c:pt>
                <c:pt idx="24">
                  <c:v>7.7601352393178402</c:v>
                </c:pt>
                <c:pt idx="25">
                  <c:v>8.1349781527101435</c:v>
                </c:pt>
                <c:pt idx="26">
                  <c:v>8.4595262047496433</c:v>
                </c:pt>
                <c:pt idx="27">
                  <c:v>8.7363587722091278</c:v>
                </c:pt>
                <c:pt idx="28">
                  <c:v>8.9694959955067421</c:v>
                </c:pt>
                <c:pt idx="29">
                  <c:v>9.1637331624040073</c:v>
                </c:pt>
                <c:pt idx="30">
                  <c:v>9.3241151117476839</c:v>
                </c:pt>
                <c:pt idx="31">
                  <c:v>9.4555642733106353</c:v>
                </c:pt>
                <c:pt idx="32">
                  <c:v>9.5626467974276714</c:v>
                </c:pt>
                <c:pt idx="33">
                  <c:v>9.6494481221437223</c:v>
                </c:pt>
                <c:pt idx="34">
                  <c:v>9.7195271732523256</c:v>
                </c:pt>
                <c:pt idx="35">
                  <c:v>9.7759221320675973</c:v>
                </c:pt>
                <c:pt idx="36">
                  <c:v>9.8211866598669637</c:v>
                </c:pt>
                <c:pt idx="37">
                  <c:v>9.8574414839005602</c:v>
                </c:pt>
                <c:pt idx="38">
                  <c:v>9.8864313330080602</c:v>
                </c:pt>
                <c:pt idx="39">
                  <c:v>9.9095810781580234</c:v>
                </c:pt>
                <c:pt idx="40">
                  <c:v>9.9280476629035501</c:v>
                </c:pt>
                <c:pt idx="41">
                  <c:v>9.9427662187094903</c:v>
                </c:pt>
                <c:pt idx="42">
                  <c:v>9.9544898892046341</c:v>
                </c:pt>
                <c:pt idx="43">
                  <c:v>9.9638235432982647</c:v>
                </c:pt>
                <c:pt idx="44">
                  <c:v>9.9712519007396487</c:v>
                </c:pt>
                <c:pt idx="45">
                  <c:v>9.9771627411983754</c:v>
                </c:pt>
                <c:pt idx="46">
                  <c:v>9.9818658987874542</c:v>
                </c:pt>
                <c:pt idx="47">
                  <c:v>9.9856087102631292</c:v>
                </c:pt>
                <c:pt idx="48">
                  <c:v>9.9885885197544031</c:v>
                </c:pt>
                <c:pt idx="49">
                  <c:v>9.9909627656187077</c:v>
                </c:pt>
                <c:pt idx="50">
                  <c:v>9.9928570972226858</c:v>
                </c:pt>
                <c:pt idx="51">
                  <c:v>9.9943718970970554</c:v>
                </c:pt>
                <c:pt idx="52">
                  <c:v>9.9955875197474668</c:v>
                </c:pt>
                <c:pt idx="53">
                  <c:v>9.9965685032587643</c:v>
                </c:pt>
                <c:pt idx="54">
                  <c:v>9.9973669635079023</c:v>
                </c:pt>
                <c:pt idx="55">
                  <c:v>9.9980253425866756</c:v>
                </c:pt>
                <c:pt idx="56">
                  <c:v>9.9985786520124069</c:v>
                </c:pt>
                <c:pt idx="57">
                  <c:v>9.9990563265341947</c:v>
                </c:pt>
                <c:pt idx="58">
                  <c:v>9.9994837849577163</c:v>
                </c:pt>
                <c:pt idx="59">
                  <c:v>9.9998837796693607</c:v>
                </c:pt>
                <c:pt idx="60">
                  <c:v>10.000277605839372</c:v>
                </c:pt>
                <c:pt idx="61">
                  <c:v>10.000686234171765</c:v>
                </c:pt>
                <c:pt idx="62">
                  <c:v>10.001131427244975</c:v>
                </c:pt>
                <c:pt idx="63">
                  <c:v>10.001636898800829</c:v>
                </c:pt>
                <c:pt idx="64">
                  <c:v>10.002229577794528</c:v>
                </c:pt>
                <c:pt idx="65">
                  <c:v>10.002941044781759</c:v>
                </c:pt>
                <c:pt idx="66">
                  <c:v>10.003809217637629</c:v>
                </c:pt>
                <c:pt idx="67">
                  <c:v>10.004880377229682</c:v>
                </c:pt>
                <c:pt idx="68">
                  <c:v>10.006211642305001</c:v>
                </c:pt>
                <c:pt idx="69">
                  <c:v>10.007874027608233</c:v>
                </c:pt>
                <c:pt idx="70">
                  <c:v>10.009956251622437</c:v>
                </c:pt>
                <c:pt idx="71">
                  <c:v>10.012569502329024</c:v>
                </c:pt>
                <c:pt idx="72">
                  <c:v>10.015853423708052</c:v>
                </c:pt>
                <c:pt idx="73">
                  <c:v>10.019983655962326</c:v>
                </c:pt>
                <c:pt idx="74">
                  <c:v>10.025181353543339</c:v>
                </c:pt>
                <c:pt idx="75">
                  <c:v>10.031725223677045</c:v>
                </c:pt>
                <c:pt idx="76">
                  <c:v>10.039966783497089</c:v>
                </c:pt>
                <c:pt idx="77">
                  <c:v>10.050349739097655</c:v>
                </c:pt>
                <c:pt idx="78">
                  <c:v>10.063434663354522</c:v>
                </c:pt>
                <c:pt idx="79">
                  <c:v>10.079930518090748</c:v>
                </c:pt>
                <c:pt idx="80">
                  <c:v>10.100735069669442</c:v>
                </c:pt>
                <c:pt idx="81">
                  <c:v>10.126986944764582</c:v>
                </c:pt>
                <c:pt idx="82">
                  <c:v>10.160133055600793</c:v>
                </c:pt>
                <c:pt idx="83">
                  <c:v>10.202016532525816</c:v>
                </c:pt>
                <c:pt idx="84">
                  <c:v>10.254992360341712</c:v>
                </c:pt>
                <c:pt idx="85">
                  <c:v>10.32208098596359</c:v>
                </c:pt>
                <c:pt idx="86">
                  <c:v>10.407174848580196</c:v>
                </c:pt>
                <c:pt idx="87">
                  <c:v>10.515320095605965</c:v>
                </c:pt>
                <c:pt idx="88">
                  <c:v>10.653107454352941</c:v>
                </c:pt>
                <c:pt idx="89">
                  <c:v>10.829225489927577</c:v>
                </c:pt>
                <c:pt idx="90">
                  <c:v>11.05526213333421</c:v>
                </c:pt>
                <c:pt idx="91">
                  <c:v>11.346897606916773</c:v>
                </c:pt>
                <c:pt idx="92">
                  <c:v>11.725736103343678</c:v>
                </c:pt>
                <c:pt idx="93">
                  <c:v>12.22222181855512</c:v>
                </c:pt>
                <c:pt idx="94">
                  <c:v>12.880481695466328</c:v>
                </c:pt>
                <c:pt idx="95">
                  <c:v>13.766780657906269</c:v>
                </c:pt>
                <c:pt idx="96">
                  <c:v>14.985203269439351</c:v>
                </c:pt>
                <c:pt idx="97">
                  <c:v>16.708996428029895</c:v>
                </c:pt>
              </c:numCache>
            </c:numRef>
          </c:xVal>
          <c:yVal>
            <c:numRef>
              <c:f>CH3COOH!$B$5:$B$102</c:f>
              <c:numCache>
                <c:formatCode>General</c:formatCode>
                <c:ptCount val="98"/>
                <c:pt idx="0">
                  <c:v>2.7</c:v>
                </c:pt>
                <c:pt idx="1">
                  <c:v>2.8000000000000003</c:v>
                </c:pt>
                <c:pt idx="2">
                  <c:v>2.9000000000000004</c:v>
                </c:pt>
                <c:pt idx="3">
                  <c:v>3.0000000000000004</c:v>
                </c:pt>
                <c:pt idx="4">
                  <c:v>3.1000000000000005</c:v>
                </c:pt>
                <c:pt idx="5">
                  <c:v>3.2000000000000006</c:v>
                </c:pt>
                <c:pt idx="6">
                  <c:v>3.3000000000000007</c:v>
                </c:pt>
                <c:pt idx="7">
                  <c:v>3.4000000000000008</c:v>
                </c:pt>
                <c:pt idx="8">
                  <c:v>3.5000000000000009</c:v>
                </c:pt>
                <c:pt idx="9">
                  <c:v>3.600000000000001</c:v>
                </c:pt>
                <c:pt idx="10">
                  <c:v>3.7000000000000011</c:v>
                </c:pt>
                <c:pt idx="11">
                  <c:v>3.8000000000000012</c:v>
                </c:pt>
                <c:pt idx="12">
                  <c:v>3.9000000000000012</c:v>
                </c:pt>
                <c:pt idx="13">
                  <c:v>4.0000000000000009</c:v>
                </c:pt>
                <c:pt idx="14">
                  <c:v>4.1000000000000005</c:v>
                </c:pt>
                <c:pt idx="15">
                  <c:v>4.2</c:v>
                </c:pt>
                <c:pt idx="16">
                  <c:v>4.3</c:v>
                </c:pt>
                <c:pt idx="17">
                  <c:v>4.3999999999999995</c:v>
                </c:pt>
                <c:pt idx="18">
                  <c:v>4.4999999999999991</c:v>
                </c:pt>
                <c:pt idx="19">
                  <c:v>4.5999999999999988</c:v>
                </c:pt>
                <c:pt idx="20">
                  <c:v>4.6999999999999984</c:v>
                </c:pt>
                <c:pt idx="21">
                  <c:v>4.799999999999998</c:v>
                </c:pt>
                <c:pt idx="22">
                  <c:v>4.8999999999999977</c:v>
                </c:pt>
                <c:pt idx="23">
                  <c:v>4.9999999999999973</c:v>
                </c:pt>
                <c:pt idx="24">
                  <c:v>5.099999999999997</c:v>
                </c:pt>
                <c:pt idx="25">
                  <c:v>5.1999999999999966</c:v>
                </c:pt>
                <c:pt idx="26">
                  <c:v>5.2999999999999963</c:v>
                </c:pt>
                <c:pt idx="27">
                  <c:v>5.3999999999999959</c:v>
                </c:pt>
                <c:pt idx="28">
                  <c:v>5.4999999999999956</c:v>
                </c:pt>
                <c:pt idx="29">
                  <c:v>5.5999999999999952</c:v>
                </c:pt>
                <c:pt idx="30">
                  <c:v>5.6999999999999948</c:v>
                </c:pt>
                <c:pt idx="31">
                  <c:v>5.7999999999999945</c:v>
                </c:pt>
                <c:pt idx="32">
                  <c:v>5.8999999999999941</c:v>
                </c:pt>
                <c:pt idx="33">
                  <c:v>5.9999999999999938</c:v>
                </c:pt>
                <c:pt idx="34">
                  <c:v>6.0999999999999934</c:v>
                </c:pt>
                <c:pt idx="35">
                  <c:v>6.1999999999999931</c:v>
                </c:pt>
                <c:pt idx="36">
                  <c:v>6.2999999999999927</c:v>
                </c:pt>
                <c:pt idx="37">
                  <c:v>6.3999999999999924</c:v>
                </c:pt>
                <c:pt idx="38">
                  <c:v>6.499999999999992</c:v>
                </c:pt>
                <c:pt idx="39">
                  <c:v>6.5999999999999917</c:v>
                </c:pt>
                <c:pt idx="40">
                  <c:v>6.6999999999999913</c:v>
                </c:pt>
                <c:pt idx="41">
                  <c:v>6.7999999999999909</c:v>
                </c:pt>
                <c:pt idx="42">
                  <c:v>6.8999999999999906</c:v>
                </c:pt>
                <c:pt idx="43">
                  <c:v>6.9999999999999902</c:v>
                </c:pt>
                <c:pt idx="44">
                  <c:v>7.0999999999999899</c:v>
                </c:pt>
                <c:pt idx="45">
                  <c:v>7.1999999999999895</c:v>
                </c:pt>
                <c:pt idx="46">
                  <c:v>7.2999999999999892</c:v>
                </c:pt>
                <c:pt idx="47">
                  <c:v>7.3999999999999888</c:v>
                </c:pt>
                <c:pt idx="48">
                  <c:v>7.4999999999999885</c:v>
                </c:pt>
                <c:pt idx="49">
                  <c:v>7.5999999999999881</c:v>
                </c:pt>
                <c:pt idx="50">
                  <c:v>7.6999999999999877</c:v>
                </c:pt>
                <c:pt idx="51">
                  <c:v>7.7999999999999874</c:v>
                </c:pt>
                <c:pt idx="52">
                  <c:v>7.899999999999987</c:v>
                </c:pt>
                <c:pt idx="53">
                  <c:v>7.9999999999999867</c:v>
                </c:pt>
                <c:pt idx="54">
                  <c:v>8.0999999999999872</c:v>
                </c:pt>
                <c:pt idx="55">
                  <c:v>8.1999999999999869</c:v>
                </c:pt>
                <c:pt idx="56">
                  <c:v>8.2999999999999865</c:v>
                </c:pt>
                <c:pt idx="57">
                  <c:v>8.3999999999999861</c:v>
                </c:pt>
                <c:pt idx="58">
                  <c:v>8.4999999999999858</c:v>
                </c:pt>
                <c:pt idx="59">
                  <c:v>8.5999999999999854</c:v>
                </c:pt>
                <c:pt idx="60">
                  <c:v>8.6999999999999851</c:v>
                </c:pt>
                <c:pt idx="61">
                  <c:v>8.7999999999999847</c:v>
                </c:pt>
                <c:pt idx="62">
                  <c:v>8.8999999999999844</c:v>
                </c:pt>
                <c:pt idx="63">
                  <c:v>8.999999999999984</c:v>
                </c:pt>
                <c:pt idx="64">
                  <c:v>9.0999999999999837</c:v>
                </c:pt>
                <c:pt idx="65">
                  <c:v>9.1999999999999833</c:v>
                </c:pt>
                <c:pt idx="66">
                  <c:v>9.2999999999999829</c:v>
                </c:pt>
                <c:pt idx="67">
                  <c:v>9.3999999999999826</c:v>
                </c:pt>
                <c:pt idx="68">
                  <c:v>9.4999999999999822</c:v>
                </c:pt>
                <c:pt idx="69">
                  <c:v>9.5999999999999819</c:v>
                </c:pt>
                <c:pt idx="70">
                  <c:v>9.6999999999999815</c:v>
                </c:pt>
                <c:pt idx="71">
                  <c:v>9.7999999999999812</c:v>
                </c:pt>
                <c:pt idx="72">
                  <c:v>9.8999999999999808</c:v>
                </c:pt>
                <c:pt idx="73">
                  <c:v>9.9999999999999805</c:v>
                </c:pt>
                <c:pt idx="74">
                  <c:v>10.09999999999998</c:v>
                </c:pt>
                <c:pt idx="75">
                  <c:v>10.19999999999998</c:v>
                </c:pt>
                <c:pt idx="76">
                  <c:v>10.299999999999979</c:v>
                </c:pt>
                <c:pt idx="77">
                  <c:v>10.399999999999979</c:v>
                </c:pt>
                <c:pt idx="78">
                  <c:v>10.499999999999979</c:v>
                </c:pt>
                <c:pt idx="79">
                  <c:v>10.599999999999978</c:v>
                </c:pt>
                <c:pt idx="80">
                  <c:v>10.699999999999978</c:v>
                </c:pt>
                <c:pt idx="81">
                  <c:v>10.799999999999978</c:v>
                </c:pt>
                <c:pt idx="82">
                  <c:v>10.899999999999977</c:v>
                </c:pt>
                <c:pt idx="83">
                  <c:v>10.999999999999977</c:v>
                </c:pt>
                <c:pt idx="84">
                  <c:v>11.099999999999977</c:v>
                </c:pt>
                <c:pt idx="85">
                  <c:v>11.199999999999976</c:v>
                </c:pt>
                <c:pt idx="86">
                  <c:v>11.299999999999976</c:v>
                </c:pt>
                <c:pt idx="87">
                  <c:v>11.399999999999975</c:v>
                </c:pt>
                <c:pt idx="88">
                  <c:v>11.499999999999975</c:v>
                </c:pt>
                <c:pt idx="89">
                  <c:v>11.599999999999975</c:v>
                </c:pt>
                <c:pt idx="90">
                  <c:v>11.699999999999974</c:v>
                </c:pt>
                <c:pt idx="91">
                  <c:v>11.799999999999974</c:v>
                </c:pt>
                <c:pt idx="92">
                  <c:v>11.899999999999974</c:v>
                </c:pt>
                <c:pt idx="93">
                  <c:v>11.999999999999973</c:v>
                </c:pt>
                <c:pt idx="94">
                  <c:v>12.099999999999973</c:v>
                </c:pt>
                <c:pt idx="95">
                  <c:v>12.199999999999973</c:v>
                </c:pt>
                <c:pt idx="96">
                  <c:v>12.299999999999972</c:v>
                </c:pt>
                <c:pt idx="97">
                  <c:v>12.399999999999972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10-4E77-9EB8-318CD101C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365192"/>
        <c:axId val="330364016"/>
      </c:scatterChart>
      <c:valAx>
        <c:axId val="330365192"/>
        <c:scaling>
          <c:orientation val="minMax"/>
          <c:max val="1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NaOH</a:t>
                </a:r>
                <a:r>
                  <a:rPr lang="ja-JP" altLang="en-US"/>
                  <a:t>滴下量 </a:t>
                </a:r>
                <a:r>
                  <a:rPr lang="en-US" altLang="ja-JP"/>
                  <a:t>/mL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0364016"/>
        <c:crosses val="autoZero"/>
        <c:crossBetween val="midCat"/>
      </c:valAx>
      <c:valAx>
        <c:axId val="33036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pH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036519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38100</xdr:rowOff>
    </xdr:from>
    <xdr:to>
      <xdr:col>9</xdr:col>
      <xdr:colOff>209550</xdr:colOff>
      <xdr:row>23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123825</xdr:rowOff>
    </xdr:from>
    <xdr:to>
      <xdr:col>11</xdr:col>
      <xdr:colOff>152400</xdr:colOff>
      <xdr:row>24</xdr:row>
      <xdr:rowOff>19050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4"/>
  <sheetViews>
    <sheetView tabSelected="1" zoomScale="150" zoomScaleNormal="150" workbookViewId="0"/>
  </sheetViews>
  <sheetFormatPr defaultRowHeight="13.2" x14ac:dyDescent="0.2"/>
  <cols>
    <col min="2" max="2" width="13.88671875" bestFit="1" customWidth="1"/>
    <col min="4" max="4" width="13.88671875" bestFit="1" customWidth="1"/>
    <col min="7" max="7" width="13.88671875" bestFit="1" customWidth="1"/>
    <col min="9" max="9" width="13.88671875" bestFit="1" customWidth="1"/>
  </cols>
  <sheetData>
    <row r="1" spans="1:4" x14ac:dyDescent="0.2">
      <c r="A1" t="s">
        <v>0</v>
      </c>
    </row>
    <row r="2" spans="1:4" x14ac:dyDescent="0.2">
      <c r="A2" t="s">
        <v>12</v>
      </c>
      <c r="B2">
        <f>10^-14</f>
        <v>1E-14</v>
      </c>
    </row>
    <row r="3" spans="1:4" x14ac:dyDescent="0.2">
      <c r="A3" t="s">
        <v>1</v>
      </c>
      <c r="B3" t="s">
        <v>2</v>
      </c>
      <c r="C3" t="s">
        <v>3</v>
      </c>
      <c r="D3" t="s">
        <v>4</v>
      </c>
    </row>
    <row r="4" spans="1:4" x14ac:dyDescent="0.2">
      <c r="A4">
        <v>0</v>
      </c>
      <c r="B4">
        <f>-LOG(D4)</f>
        <v>0.99999999999956568</v>
      </c>
      <c r="C4">
        <f>(1-0.1*A4)/(10+A4)</f>
        <v>0.1</v>
      </c>
      <c r="D4">
        <f>(C4+(C4^2+4*$B$2)^0.5)/2</f>
        <v>0.10000000000010001</v>
      </c>
    </row>
    <row r="5" spans="1:4" x14ac:dyDescent="0.2">
      <c r="A5">
        <f>A4+1</f>
        <v>1</v>
      </c>
      <c r="B5">
        <f t="shared" ref="B5:B43" si="0">-LOG(D5)</f>
        <v>1.0871501757182513</v>
      </c>
      <c r="C5">
        <f t="shared" ref="C5:C64" si="1">(1-0.1*A5)/(10+A5)</f>
        <v>8.1818181818181818E-2</v>
      </c>
      <c r="D5">
        <f t="shared" ref="D5:D64" si="2">(C5+(C5^2+4*$B$2)^0.5)/2</f>
        <v>8.1818181818304039E-2</v>
      </c>
    </row>
    <row r="6" spans="1:4" x14ac:dyDescent="0.2">
      <c r="A6">
        <f t="shared" ref="A6:A12" si="3">A5+1</f>
        <v>2</v>
      </c>
      <c r="B6">
        <f t="shared" si="0"/>
        <v>1.1760912590547041</v>
      </c>
      <c r="C6">
        <f t="shared" si="1"/>
        <v>6.6666666666666666E-2</v>
      </c>
      <c r="D6">
        <f t="shared" si="2"/>
        <v>6.6666666666816671E-2</v>
      </c>
    </row>
    <row r="7" spans="1:4" x14ac:dyDescent="0.2">
      <c r="A7">
        <f t="shared" si="3"/>
        <v>3</v>
      </c>
      <c r="B7">
        <f t="shared" si="0"/>
        <v>1.2688453122910821</v>
      </c>
      <c r="C7">
        <f t="shared" si="1"/>
        <v>5.3846153846153842E-2</v>
      </c>
      <c r="D7">
        <f t="shared" si="2"/>
        <v>5.3846153846339562E-2</v>
      </c>
    </row>
    <row r="8" spans="1:4" x14ac:dyDescent="0.2">
      <c r="A8">
        <f t="shared" si="3"/>
        <v>4</v>
      </c>
      <c r="B8">
        <f t="shared" si="0"/>
        <v>1.36797678529223</v>
      </c>
      <c r="C8">
        <f t="shared" si="1"/>
        <v>4.2857142857142858E-2</v>
      </c>
      <c r="D8">
        <f t="shared" si="2"/>
        <v>4.2857142857376192E-2</v>
      </c>
    </row>
    <row r="9" spans="1:4" x14ac:dyDescent="0.2">
      <c r="A9">
        <f t="shared" si="3"/>
        <v>5</v>
      </c>
      <c r="B9">
        <f t="shared" si="0"/>
        <v>1.4771212547157537</v>
      </c>
      <c r="C9">
        <f t="shared" si="1"/>
        <v>3.3333333333333333E-2</v>
      </c>
      <c r="D9">
        <f t="shared" si="2"/>
        <v>3.3333333333633336E-2</v>
      </c>
    </row>
    <row r="10" spans="1:4" x14ac:dyDescent="0.2">
      <c r="A10">
        <f t="shared" si="3"/>
        <v>6</v>
      </c>
      <c r="B10">
        <f t="shared" si="0"/>
        <v>1.6020599913210138</v>
      </c>
      <c r="C10">
        <f t="shared" si="1"/>
        <v>2.4999999999999994E-2</v>
      </c>
      <c r="D10">
        <f t="shared" si="2"/>
        <v>2.5000000000399994E-2</v>
      </c>
    </row>
    <row r="11" spans="1:4" x14ac:dyDescent="0.2">
      <c r="A11">
        <f t="shared" si="3"/>
        <v>7</v>
      </c>
      <c r="B11">
        <f t="shared" si="0"/>
        <v>1.7533276666446658</v>
      </c>
      <c r="C11">
        <f t="shared" si="1"/>
        <v>1.7647058823529408E-2</v>
      </c>
      <c r="D11">
        <f t="shared" si="2"/>
        <v>1.7647058824096076E-2</v>
      </c>
    </row>
    <row r="12" spans="1:4" x14ac:dyDescent="0.2">
      <c r="A12">
        <f t="shared" si="3"/>
        <v>8</v>
      </c>
      <c r="B12">
        <f t="shared" si="0"/>
        <v>1.9542425094041471</v>
      </c>
      <c r="C12">
        <f t="shared" si="1"/>
        <v>1.1111111111111108E-2</v>
      </c>
      <c r="D12">
        <f t="shared" si="2"/>
        <v>1.1111111112011109E-2</v>
      </c>
    </row>
    <row r="13" spans="1:4" x14ac:dyDescent="0.2">
      <c r="A13">
        <f>A12+0.1</f>
        <v>8.1</v>
      </c>
      <c r="B13">
        <f t="shared" si="0"/>
        <v>1.9789249738769432</v>
      </c>
      <c r="C13">
        <f t="shared" si="1"/>
        <v>1.049723756906077E-2</v>
      </c>
      <c r="D13">
        <f t="shared" si="2"/>
        <v>1.0497237570013401E-2</v>
      </c>
    </row>
    <row r="14" spans="1:4" x14ac:dyDescent="0.2">
      <c r="A14">
        <f t="shared" ref="A14:A20" si="4">A13+0.1</f>
        <v>8.1999999999999993</v>
      </c>
      <c r="B14">
        <f t="shared" si="0"/>
        <v>2.0047988828373686</v>
      </c>
      <c r="C14">
        <f t="shared" si="1"/>
        <v>9.8901098901098931E-3</v>
      </c>
      <c r="D14">
        <f t="shared" si="2"/>
        <v>9.8901098911210045E-3</v>
      </c>
    </row>
    <row r="15" spans="1:4" x14ac:dyDescent="0.2">
      <c r="A15">
        <f t="shared" si="4"/>
        <v>8.2999999999999989</v>
      </c>
      <c r="B15">
        <f t="shared" si="0"/>
        <v>2.0320021683018297</v>
      </c>
      <c r="C15">
        <f t="shared" si="1"/>
        <v>9.2896174863388008E-3</v>
      </c>
      <c r="D15">
        <f t="shared" si="2"/>
        <v>9.2896174874152714E-3</v>
      </c>
    </row>
    <row r="16" spans="1:4" x14ac:dyDescent="0.2">
      <c r="A16">
        <f t="shared" si="4"/>
        <v>8.3999999999999986</v>
      </c>
      <c r="B16">
        <f t="shared" si="0"/>
        <v>2.060697840296176</v>
      </c>
      <c r="C16">
        <f t="shared" si="1"/>
        <v>8.6956521739130523E-3</v>
      </c>
      <c r="D16">
        <f t="shared" si="2"/>
        <v>8.6956521750630525E-3</v>
      </c>
    </row>
    <row r="17" spans="1:4" x14ac:dyDescent="0.2">
      <c r="A17">
        <f t="shared" si="4"/>
        <v>8.4999999999999982</v>
      </c>
      <c r="B17">
        <f t="shared" si="0"/>
        <v>2.091080469281271</v>
      </c>
      <c r="C17">
        <f t="shared" si="1"/>
        <v>8.1081081081081155E-3</v>
      </c>
      <c r="D17">
        <f t="shared" si="2"/>
        <v>8.1081081093414484E-3</v>
      </c>
    </row>
    <row r="18" spans="1:4" x14ac:dyDescent="0.2">
      <c r="A18">
        <f t="shared" si="4"/>
        <v>8.5999999999999979</v>
      </c>
      <c r="B18">
        <f t="shared" si="0"/>
        <v>2.1233849084630205</v>
      </c>
      <c r="C18">
        <f t="shared" si="1"/>
        <v>7.5268817204301149E-3</v>
      </c>
      <c r="D18">
        <f t="shared" si="2"/>
        <v>7.5268817217586867E-3</v>
      </c>
    </row>
    <row r="19" spans="1:4" x14ac:dyDescent="0.2">
      <c r="A19">
        <f t="shared" si="4"/>
        <v>8.6999999999999975</v>
      </c>
      <c r="B19">
        <f t="shared" si="0"/>
        <v>2.1578982541397984</v>
      </c>
      <c r="C19">
        <f t="shared" si="1"/>
        <v>6.9518716577540241E-3</v>
      </c>
      <c r="D19">
        <f t="shared" si="2"/>
        <v>6.9518716591924854E-3</v>
      </c>
    </row>
    <row r="20" spans="1:4" x14ac:dyDescent="0.2">
      <c r="A20">
        <f t="shared" si="4"/>
        <v>8.7999999999999972</v>
      </c>
      <c r="B20">
        <f t="shared" si="0"/>
        <v>2.1949766031094589</v>
      </c>
      <c r="C20">
        <f t="shared" si="1"/>
        <v>6.382978723404268E-3</v>
      </c>
      <c r="D20">
        <f t="shared" si="2"/>
        <v>6.3829787249709349E-3</v>
      </c>
    </row>
    <row r="21" spans="1:4" x14ac:dyDescent="0.2">
      <c r="A21">
        <f t="shared" ref="A21:A31" si="5">A20+0.1</f>
        <v>8.8999999999999968</v>
      </c>
      <c r="B21">
        <f t="shared" si="0"/>
        <v>2.2350691188868077</v>
      </c>
      <c r="C21">
        <f t="shared" si="1"/>
        <v>5.8201058201058373E-3</v>
      </c>
      <c r="D21">
        <f t="shared" si="2"/>
        <v>5.8201058218240193E-3</v>
      </c>
    </row>
    <row r="22" spans="1:4" x14ac:dyDescent="0.2">
      <c r="A22">
        <f t="shared" si="5"/>
        <v>8.9999999999999964</v>
      </c>
      <c r="B22">
        <f t="shared" si="0"/>
        <v>2.2787536007960472</v>
      </c>
      <c r="C22">
        <f t="shared" si="1"/>
        <v>5.2631578947368593E-3</v>
      </c>
      <c r="D22">
        <f t="shared" si="2"/>
        <v>5.2631578966368595E-3</v>
      </c>
    </row>
    <row r="23" spans="1:4" x14ac:dyDescent="0.2">
      <c r="A23">
        <f t="shared" si="5"/>
        <v>9.0999999999999961</v>
      </c>
      <c r="B23">
        <f t="shared" si="0"/>
        <v>2.3267908576128025</v>
      </c>
      <c r="C23">
        <f t="shared" si="1"/>
        <v>4.7120418848167712E-3</v>
      </c>
      <c r="D23">
        <f t="shared" si="2"/>
        <v>4.7120418869389929E-3</v>
      </c>
    </row>
    <row r="24" spans="1:4" x14ac:dyDescent="0.2">
      <c r="A24">
        <f t="shared" si="5"/>
        <v>9.1999999999999957</v>
      </c>
      <c r="B24">
        <f t="shared" si="0"/>
        <v>2.38021124146145</v>
      </c>
      <c r="C24">
        <f t="shared" si="1"/>
        <v>4.1666666666666883E-3</v>
      </c>
      <c r="D24">
        <f t="shared" si="2"/>
        <v>4.1666666690666886E-3</v>
      </c>
    </row>
    <row r="25" spans="1:4" x14ac:dyDescent="0.2">
      <c r="A25">
        <f t="shared" si="5"/>
        <v>9.2999999999999954</v>
      </c>
      <c r="B25">
        <f t="shared" si="0"/>
        <v>2.4404592686633708</v>
      </c>
      <c r="C25">
        <f t="shared" si="1"/>
        <v>3.626943005181368E-3</v>
      </c>
      <c r="D25">
        <f t="shared" si="2"/>
        <v>3.6269430079385106E-3</v>
      </c>
    </row>
    <row r="26" spans="1:4" x14ac:dyDescent="0.2">
      <c r="A26">
        <f t="shared" si="5"/>
        <v>9.399999999999995</v>
      </c>
      <c r="B26">
        <f t="shared" si="0"/>
        <v>2.509650479092548</v>
      </c>
      <c r="C26">
        <f t="shared" si="1"/>
        <v>3.0927835051546655E-3</v>
      </c>
      <c r="D26">
        <f t="shared" si="2"/>
        <v>3.0927835083879988E-3</v>
      </c>
    </row>
    <row r="27" spans="1:4" x14ac:dyDescent="0.2">
      <c r="A27">
        <f t="shared" si="5"/>
        <v>9.4999999999999947</v>
      </c>
      <c r="B27">
        <f t="shared" si="0"/>
        <v>2.5910646063659328</v>
      </c>
      <c r="C27">
        <f t="shared" si="1"/>
        <v>2.5641025641025901E-3</v>
      </c>
      <c r="D27">
        <f t="shared" si="2"/>
        <v>2.5641025680025898E-3</v>
      </c>
    </row>
    <row r="28" spans="1:4" x14ac:dyDescent="0.2">
      <c r="A28">
        <f t="shared" si="5"/>
        <v>9.5999999999999943</v>
      </c>
      <c r="B28">
        <f t="shared" si="0"/>
        <v>2.6901960789857671</v>
      </c>
      <c r="C28">
        <f t="shared" si="1"/>
        <v>2.0408163265306371E-3</v>
      </c>
      <c r="D28">
        <f t="shared" si="2"/>
        <v>2.0408163314306373E-3</v>
      </c>
    </row>
    <row r="29" spans="1:4" x14ac:dyDescent="0.2">
      <c r="A29">
        <f t="shared" si="5"/>
        <v>9.699999999999994</v>
      </c>
      <c r="B29">
        <f t="shared" si="0"/>
        <v>2.8173449695691959</v>
      </c>
      <c r="C29">
        <f t="shared" si="1"/>
        <v>1.5228426395939385E-3</v>
      </c>
      <c r="D29">
        <f t="shared" si="2"/>
        <v>1.5228426461606052E-3</v>
      </c>
    </row>
    <row r="30" spans="1:4" x14ac:dyDescent="0.2">
      <c r="A30">
        <f t="shared" si="5"/>
        <v>9.7999999999999936</v>
      </c>
      <c r="B30">
        <f t="shared" si="0"/>
        <v>2.9956351903410172</v>
      </c>
      <c r="C30">
        <f t="shared" si="1"/>
        <v>1.0101010101010394E-3</v>
      </c>
      <c r="D30">
        <f t="shared" si="2"/>
        <v>1.0101010200010392E-3</v>
      </c>
    </row>
    <row r="31" spans="1:4" x14ac:dyDescent="0.2">
      <c r="A31">
        <f t="shared" si="5"/>
        <v>9.8999999999999932</v>
      </c>
      <c r="B31">
        <f t="shared" si="0"/>
        <v>3.2988530592111824</v>
      </c>
      <c r="C31">
        <f t="shared" si="1"/>
        <v>5.0251256281410445E-4</v>
      </c>
      <c r="D31">
        <f t="shared" si="2"/>
        <v>5.0251258271410363E-4</v>
      </c>
    </row>
    <row r="32" spans="1:4" x14ac:dyDescent="0.2">
      <c r="A32">
        <f>A31+0.01</f>
        <v>9.909999999999993</v>
      </c>
      <c r="B32">
        <f t="shared" si="0"/>
        <v>3.3448287293339978</v>
      </c>
      <c r="C32">
        <f t="shared" si="1"/>
        <v>4.520341536916463E-4</v>
      </c>
      <c r="D32">
        <f t="shared" si="2"/>
        <v>4.5203417581386745E-4</v>
      </c>
    </row>
    <row r="33" spans="1:4" x14ac:dyDescent="0.2">
      <c r="A33">
        <f t="shared" ref="A33:A51" si="6">A32+0.01</f>
        <v>9.9199999999999928</v>
      </c>
      <c r="B33">
        <f t="shared" si="0"/>
        <v>3.3961993201690102</v>
      </c>
      <c r="C33">
        <f t="shared" si="1"/>
        <v>4.0160642570284514E-4</v>
      </c>
      <c r="D33">
        <f t="shared" si="2"/>
        <v>4.016064506028436E-4</v>
      </c>
    </row>
    <row r="34" spans="1:4" x14ac:dyDescent="0.2">
      <c r="A34">
        <f t="shared" si="6"/>
        <v>9.9299999999999926</v>
      </c>
      <c r="B34">
        <f t="shared" si="0"/>
        <v>3.4544092234813162</v>
      </c>
      <c r="C34">
        <f t="shared" si="1"/>
        <v>3.5122930255899023E-4</v>
      </c>
      <c r="D34">
        <f t="shared" si="2"/>
        <v>3.5122933103041651E-4</v>
      </c>
    </row>
    <row r="35" spans="1:4" x14ac:dyDescent="0.2">
      <c r="A35">
        <f t="shared" si="6"/>
        <v>9.9399999999999924</v>
      </c>
      <c r="B35">
        <f t="shared" si="0"/>
        <v>3.5215738556261051</v>
      </c>
      <c r="C35">
        <f t="shared" si="1"/>
        <v>3.0090270812440696E-4</v>
      </c>
      <c r="D35">
        <f t="shared" si="2"/>
        <v>3.0090274135773662E-4</v>
      </c>
    </row>
    <row r="36" spans="1:4" x14ac:dyDescent="0.2">
      <c r="A36">
        <f t="shared" si="6"/>
        <v>9.9499999999999922</v>
      </c>
      <c r="B36">
        <f t="shared" si="0"/>
        <v>3.6009728265465806</v>
      </c>
      <c r="C36">
        <f t="shared" si="1"/>
        <v>2.506265664160794E-4</v>
      </c>
      <c r="D36">
        <f t="shared" si="2"/>
        <v>2.5062660631607308E-4</v>
      </c>
    </row>
    <row r="37" spans="1:4" x14ac:dyDescent="0.2">
      <c r="A37">
        <f t="shared" si="6"/>
        <v>9.959999999999992</v>
      </c>
      <c r="B37">
        <f t="shared" si="0"/>
        <v>3.6981004374835851</v>
      </c>
      <c r="C37">
        <f t="shared" si="1"/>
        <v>2.0040080160324558E-4</v>
      </c>
      <c r="D37">
        <f t="shared" si="2"/>
        <v>2.0040085150323315E-4</v>
      </c>
    </row>
    <row r="38" spans="1:4" x14ac:dyDescent="0.2">
      <c r="A38">
        <f t="shared" si="6"/>
        <v>9.9699999999999918</v>
      </c>
      <c r="B38">
        <f t="shared" si="0"/>
        <v>3.8232566177099101</v>
      </c>
      <c r="C38">
        <f t="shared" si="1"/>
        <v>1.5022533800704963E-4</v>
      </c>
      <c r="D38">
        <f t="shared" si="2"/>
        <v>1.5022540457368681E-4</v>
      </c>
    </row>
    <row r="39" spans="1:4" x14ac:dyDescent="0.2">
      <c r="A39">
        <f t="shared" si="6"/>
        <v>9.9799999999999915</v>
      </c>
      <c r="B39">
        <f t="shared" si="0"/>
        <v>3.9995650548001347</v>
      </c>
      <c r="C39">
        <f t="shared" si="1"/>
        <v>1.0010010010013914E-4</v>
      </c>
      <c r="D39">
        <f t="shared" si="2"/>
        <v>1.0010020000003943E-4</v>
      </c>
    </row>
    <row r="40" spans="1:4" x14ac:dyDescent="0.2">
      <c r="A40">
        <f t="shared" si="6"/>
        <v>9.9899999999999913</v>
      </c>
      <c r="B40">
        <f t="shared" si="0"/>
        <v>4.300811058686997</v>
      </c>
      <c r="C40">
        <f t="shared" si="1"/>
        <v>5.0025012506292073E-5</v>
      </c>
      <c r="D40">
        <f t="shared" si="2"/>
        <v>5.0025212405493282E-5</v>
      </c>
    </row>
    <row r="41" spans="1:4" x14ac:dyDescent="0.2">
      <c r="A41">
        <f t="shared" si="6"/>
        <v>9.9999999999999911</v>
      </c>
      <c r="B41">
        <f t="shared" si="0"/>
        <v>6.9999999999035669</v>
      </c>
      <c r="C41">
        <f t="shared" si="1"/>
        <v>4.4408920985006276E-17</v>
      </c>
      <c r="D41">
        <f t="shared" si="2"/>
        <v>1.0000000002220446E-7</v>
      </c>
    </row>
    <row r="42" spans="1:4" x14ac:dyDescent="0.2">
      <c r="A42">
        <f t="shared" si="6"/>
        <v>10.009999999999991</v>
      </c>
      <c r="B42">
        <f t="shared" si="0"/>
        <v>9.6987546502659683</v>
      </c>
      <c r="C42">
        <f t="shared" si="1"/>
        <v>-4.9975012493714351E-5</v>
      </c>
      <c r="D42">
        <f t="shared" si="2"/>
        <v>2.0009919880715956E-10</v>
      </c>
    </row>
    <row r="43" spans="1:4" x14ac:dyDescent="0.2">
      <c r="A43">
        <f t="shared" si="6"/>
        <v>10.019999999999991</v>
      </c>
      <c r="B43">
        <f t="shared" si="0"/>
        <v>9.9995663576701421</v>
      </c>
      <c r="C43">
        <f t="shared" si="1"/>
        <v>-9.9900099900055678E-5</v>
      </c>
      <c r="D43">
        <f t="shared" si="2"/>
        <v>1.0009989970298722E-10</v>
      </c>
    </row>
    <row r="44" spans="1:4" x14ac:dyDescent="0.2">
      <c r="A44">
        <f t="shared" si="6"/>
        <v>10.02999999999999</v>
      </c>
      <c r="B44">
        <f t="shared" ref="B44:B64" si="7">-LOG(D44)</f>
        <v>10.175440499068138</v>
      </c>
      <c r="C44">
        <f t="shared" si="1"/>
        <v>-1.4977533699445856E-4</v>
      </c>
      <c r="D44">
        <f t="shared" si="2"/>
        <v>6.6766636896932116E-11</v>
      </c>
    </row>
    <row r="45" spans="1:4" x14ac:dyDescent="0.2">
      <c r="A45">
        <f t="shared" si="6"/>
        <v>10.03999999999999</v>
      </c>
      <c r="B45">
        <f t="shared" si="7"/>
        <v>10.300162383081096</v>
      </c>
      <c r="C45">
        <f t="shared" si="1"/>
        <v>-1.9960079840314956E-4</v>
      </c>
      <c r="D45">
        <f t="shared" si="2"/>
        <v>5.0099987431773997E-11</v>
      </c>
    </row>
    <row r="46" spans="1:4" x14ac:dyDescent="0.2">
      <c r="A46">
        <f t="shared" si="6"/>
        <v>10.04999999999999</v>
      </c>
      <c r="B46">
        <f t="shared" si="7"/>
        <v>10.396855697161342</v>
      </c>
      <c r="C46">
        <f t="shared" si="1"/>
        <v>-2.4937655860344176E-4</v>
      </c>
      <c r="D46">
        <f t="shared" si="2"/>
        <v>4.0099993556816718E-11</v>
      </c>
    </row>
    <row r="47" spans="1:4" x14ac:dyDescent="0.2">
      <c r="A47">
        <f t="shared" si="6"/>
        <v>10.05999999999999</v>
      </c>
      <c r="B47">
        <f t="shared" si="7"/>
        <v>10.47582037030965</v>
      </c>
      <c r="C47">
        <f t="shared" si="1"/>
        <v>-2.9910269192418346E-4</v>
      </c>
      <c r="D47">
        <f t="shared" si="2"/>
        <v>3.3433329591154096E-11</v>
      </c>
    </row>
    <row r="48" spans="1:4" x14ac:dyDescent="0.2">
      <c r="A48">
        <f t="shared" si="6"/>
        <v>10.06999999999999</v>
      </c>
      <c r="B48">
        <f t="shared" si="7"/>
        <v>10.542550702905256</v>
      </c>
      <c r="C48">
        <f t="shared" si="1"/>
        <v>-3.4877927254603941E-4</v>
      </c>
      <c r="D48">
        <f t="shared" si="2"/>
        <v>2.8671426235797604E-11</v>
      </c>
    </row>
    <row r="49" spans="1:4" x14ac:dyDescent="0.2">
      <c r="A49">
        <f t="shared" si="6"/>
        <v>10.079999999999989</v>
      </c>
      <c r="B49">
        <f t="shared" si="7"/>
        <v>10.600326305954809</v>
      </c>
      <c r="C49">
        <f t="shared" si="1"/>
        <v>-3.9840637450193729E-4</v>
      </c>
      <c r="D49">
        <f t="shared" si="2"/>
        <v>2.5099998414348373E-11</v>
      </c>
    </row>
    <row r="50" spans="1:4" x14ac:dyDescent="0.2">
      <c r="A50">
        <f t="shared" si="6"/>
        <v>10.089999999999989</v>
      </c>
      <c r="B50">
        <f t="shared" si="7"/>
        <v>10.651262594301585</v>
      </c>
      <c r="C50">
        <f t="shared" si="1"/>
        <v>-4.4798407167740236E-4</v>
      </c>
      <c r="D50">
        <f t="shared" si="2"/>
        <v>2.2322221111467644E-11</v>
      </c>
    </row>
    <row r="51" spans="1:4" x14ac:dyDescent="0.2">
      <c r="A51">
        <f t="shared" si="6"/>
        <v>10.099999999999989</v>
      </c>
      <c r="B51">
        <f t="shared" si="7"/>
        <v>10.6968039600103</v>
      </c>
      <c r="C51">
        <f t="shared" si="1"/>
        <v>-4.9751243781089082E-4</v>
      </c>
      <c r="D51">
        <f t="shared" si="2"/>
        <v>2.0099999193268908E-11</v>
      </c>
    </row>
    <row r="52" spans="1:4" x14ac:dyDescent="0.2">
      <c r="A52">
        <f>A51+0.1</f>
        <v>10.199999999999989</v>
      </c>
      <c r="B52">
        <f t="shared" si="7"/>
        <v>10.995678633547124</v>
      </c>
      <c r="C52">
        <f t="shared" si="1"/>
        <v>-9.9009900990093655E-4</v>
      </c>
      <c r="D52">
        <f t="shared" si="2"/>
        <v>1.0099999829538131E-11</v>
      </c>
    </row>
    <row r="53" spans="1:4" x14ac:dyDescent="0.2">
      <c r="A53">
        <f t="shared" ref="A53:A60" si="8">A52+0.1</f>
        <v>10.299999999999988</v>
      </c>
      <c r="B53">
        <f t="shared" si="7"/>
        <v>11.169625217613996</v>
      </c>
      <c r="C53">
        <f t="shared" si="1"/>
        <v>-1.4778325123152183E-3</v>
      </c>
      <c r="D53">
        <f t="shared" si="2"/>
        <v>6.76666665408443E-12</v>
      </c>
    </row>
    <row r="54" spans="1:4" x14ac:dyDescent="0.2">
      <c r="A54">
        <f t="shared" si="8"/>
        <v>10.399999999999988</v>
      </c>
      <c r="B54">
        <f t="shared" si="7"/>
        <v>11.292429836716549</v>
      </c>
      <c r="C54">
        <f t="shared" si="1"/>
        <v>-1.9607843137254386E-3</v>
      </c>
      <c r="D54">
        <f t="shared" si="2"/>
        <v>5.099999849517145E-12</v>
      </c>
    </row>
    <row r="55" spans="1:4" x14ac:dyDescent="0.2">
      <c r="A55">
        <f t="shared" si="8"/>
        <v>10.499999999999988</v>
      </c>
      <c r="B55">
        <f t="shared" si="7"/>
        <v>11.387216135828048</v>
      </c>
      <c r="C55">
        <f t="shared" si="1"/>
        <v>-2.4390243902438413E-3</v>
      </c>
      <c r="D55">
        <f t="shared" si="2"/>
        <v>4.1000000703533823E-12</v>
      </c>
    </row>
    <row r="56" spans="1:4" x14ac:dyDescent="0.2">
      <c r="A56">
        <f t="shared" si="8"/>
        <v>10.599999999999987</v>
      </c>
      <c r="B56">
        <f t="shared" si="7"/>
        <v>11.464284039064223</v>
      </c>
      <c r="C56">
        <f t="shared" si="1"/>
        <v>-2.9126213592232408E-3</v>
      </c>
      <c r="D56">
        <f t="shared" si="2"/>
        <v>3.4333332617902945E-12</v>
      </c>
    </row>
    <row r="57" spans="1:4" x14ac:dyDescent="0.2">
      <c r="A57">
        <f t="shared" si="8"/>
        <v>10.699999999999987</v>
      </c>
      <c r="B57">
        <f t="shared" si="7"/>
        <v>11.529127706301377</v>
      </c>
      <c r="C57">
        <f t="shared" si="1"/>
        <v>-3.381642512077235E-3</v>
      </c>
      <c r="D57">
        <f t="shared" si="2"/>
        <v>2.9571427771768466E-12</v>
      </c>
    </row>
    <row r="58" spans="1:4" x14ac:dyDescent="0.2">
      <c r="A58">
        <f t="shared" si="8"/>
        <v>10.799999999999986</v>
      </c>
      <c r="B58">
        <f t="shared" si="7"/>
        <v>11.585026675496676</v>
      </c>
      <c r="C58">
        <f t="shared" si="1"/>
        <v>-3.8461538461537878E-3</v>
      </c>
      <c r="D58">
        <f t="shared" si="2"/>
        <v>2.599999859506652E-12</v>
      </c>
    </row>
    <row r="59" spans="1:4" x14ac:dyDescent="0.2">
      <c r="A59">
        <f t="shared" si="8"/>
        <v>10.899999999999986</v>
      </c>
      <c r="B59">
        <f t="shared" si="7"/>
        <v>11.634096213348373</v>
      </c>
      <c r="C59">
        <f t="shared" si="1"/>
        <v>-4.3062200956937233E-3</v>
      </c>
      <c r="D59">
        <f t="shared" si="2"/>
        <v>2.3222222755858724E-12</v>
      </c>
    </row>
    <row r="60" spans="1:4" x14ac:dyDescent="0.2">
      <c r="A60">
        <f t="shared" si="8"/>
        <v>10.999999999999986</v>
      </c>
      <c r="B60">
        <f t="shared" si="7"/>
        <v>11.677780733907895</v>
      </c>
      <c r="C60">
        <f t="shared" si="1"/>
        <v>-4.7619047619046955E-3</v>
      </c>
      <c r="D60">
        <f t="shared" si="2"/>
        <v>2.0999998615045534E-12</v>
      </c>
    </row>
    <row r="61" spans="1:4" x14ac:dyDescent="0.2">
      <c r="A61">
        <f>A60+1</f>
        <v>11.999999999999986</v>
      </c>
      <c r="B61">
        <f t="shared" si="7"/>
        <v>11.95860753916698</v>
      </c>
      <c r="C61">
        <f t="shared" si="1"/>
        <v>-9.090909090909035E-3</v>
      </c>
      <c r="D61">
        <f t="shared" si="2"/>
        <v>1.0999994318194872E-12</v>
      </c>
    </row>
    <row r="62" spans="1:4" x14ac:dyDescent="0.2">
      <c r="A62">
        <f t="shared" ref="A62:A64" si="9">A61+1</f>
        <v>12.999999999999986</v>
      </c>
      <c r="B62">
        <f t="shared" si="7"/>
        <v>12.115393166580914</v>
      </c>
      <c r="C62">
        <f t="shared" si="1"/>
        <v>-1.3043478260869518E-2</v>
      </c>
      <c r="D62">
        <f t="shared" si="2"/>
        <v>7.6666711174011581E-13</v>
      </c>
    </row>
    <row r="63" spans="1:4" x14ac:dyDescent="0.2">
      <c r="A63">
        <f t="shared" si="9"/>
        <v>13.999999999999986</v>
      </c>
      <c r="B63">
        <f t="shared" si="7"/>
        <v>12.22184806075316</v>
      </c>
      <c r="C63">
        <f t="shared" si="1"/>
        <v>-1.6666666666666618E-2</v>
      </c>
      <c r="D63">
        <f t="shared" si="2"/>
        <v>6.0000095170043011E-13</v>
      </c>
    </row>
    <row r="64" spans="1:4" x14ac:dyDescent="0.2">
      <c r="A64">
        <f t="shared" si="9"/>
        <v>14.999999999999986</v>
      </c>
      <c r="B64">
        <f t="shared" si="7"/>
        <v>12.301030562435331</v>
      </c>
      <c r="C64">
        <f t="shared" si="1"/>
        <v>-1.9999999999999959E-2</v>
      </c>
      <c r="D64">
        <f t="shared" si="2"/>
        <v>4.9999934748079511E-13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2"/>
  <sheetViews>
    <sheetView zoomScale="150" zoomScaleNormal="150" workbookViewId="0"/>
  </sheetViews>
  <sheetFormatPr defaultRowHeight="13.2" x14ac:dyDescent="0.2"/>
  <cols>
    <col min="1" max="1" width="9.109375" bestFit="1" customWidth="1"/>
    <col min="2" max="2" width="12.88671875" bestFit="1" customWidth="1"/>
    <col min="3" max="4" width="9.109375" bestFit="1" customWidth="1"/>
    <col min="5" max="5" width="13.88671875" bestFit="1" customWidth="1"/>
  </cols>
  <sheetData>
    <row r="1" spans="1:5" x14ac:dyDescent="0.2">
      <c r="A1" t="s">
        <v>5</v>
      </c>
    </row>
    <row r="2" spans="1:5" x14ac:dyDescent="0.2">
      <c r="A2" t="s">
        <v>8</v>
      </c>
      <c r="B2">
        <f>10^-4.56</f>
        <v>2.754228703338164E-5</v>
      </c>
      <c r="C2" t="s">
        <v>10</v>
      </c>
    </row>
    <row r="3" spans="1:5" x14ac:dyDescent="0.2">
      <c r="A3" t="s">
        <v>9</v>
      </c>
      <c r="B3">
        <f>10^-14</f>
        <v>1E-14</v>
      </c>
      <c r="C3" t="s">
        <v>11</v>
      </c>
    </row>
    <row r="4" spans="1:5" x14ac:dyDescent="0.2">
      <c r="A4" t="s">
        <v>1</v>
      </c>
      <c r="B4" t="s">
        <v>2</v>
      </c>
      <c r="C4" t="s">
        <v>4</v>
      </c>
      <c r="D4" t="s">
        <v>6</v>
      </c>
      <c r="E4" t="s">
        <v>7</v>
      </c>
    </row>
    <row r="5" spans="1:5" x14ac:dyDescent="0.2">
      <c r="A5">
        <f>(10*E5+D5)/(0.1-E5)</f>
        <v>-6.2127709927654033E-2</v>
      </c>
      <c r="B5">
        <v>2.7</v>
      </c>
      <c r="C5">
        <f>10^-B5</f>
        <v>1.9952623149688781E-3</v>
      </c>
      <c r="D5">
        <f>$B$2/($B$2+C5)</f>
        <v>1.3615891028782063E-2</v>
      </c>
      <c r="E5">
        <f>$B$3/C5-C5</f>
        <v>-1.9952623099570056E-3</v>
      </c>
    </row>
    <row r="6" spans="1:5" x14ac:dyDescent="0.2">
      <c r="A6">
        <f t="shared" ref="A6:A39" si="0">(10*E6+D6)/(0.1-E6)</f>
        <v>1.213014697982742E-2</v>
      </c>
      <c r="B6">
        <f>B5+0.1</f>
        <v>2.8000000000000003</v>
      </c>
      <c r="C6">
        <f t="shared" ref="C6:C69" si="1">10^-B6</f>
        <v>1.5848931924611121E-3</v>
      </c>
      <c r="D6">
        <f t="shared" ref="D6:D69" si="2">$B$2/($B$2+C6)</f>
        <v>1.7081171546793474E-2</v>
      </c>
      <c r="E6">
        <f t="shared" ref="E6:E39" si="3">$B$3/C6-C6</f>
        <v>-1.5848931861515386E-3</v>
      </c>
    </row>
    <row r="7" spans="1:5" x14ac:dyDescent="0.2">
      <c r="A7">
        <f t="shared" si="0"/>
        <v>8.7103227461427082E-2</v>
      </c>
      <c r="B7">
        <f t="shared" ref="B7:B39" si="4">B6+0.1</f>
        <v>2.9000000000000004</v>
      </c>
      <c r="C7">
        <f t="shared" si="1"/>
        <v>1.2589254117941651E-3</v>
      </c>
      <c r="D7">
        <f t="shared" si="2"/>
        <v>2.1409233250460128E-2</v>
      </c>
      <c r="E7">
        <f t="shared" si="3"/>
        <v>-1.2589254038508828E-3</v>
      </c>
    </row>
    <row r="8" spans="1:5" x14ac:dyDescent="0.2">
      <c r="A8">
        <f t="shared" si="0"/>
        <v>0.16637665847033625</v>
      </c>
      <c r="B8">
        <f t="shared" si="4"/>
        <v>3.0000000000000004</v>
      </c>
      <c r="C8">
        <f t="shared" si="1"/>
        <v>9.999999999999985E-4</v>
      </c>
      <c r="D8">
        <f t="shared" si="2"/>
        <v>2.680404240384018E-2</v>
      </c>
      <c r="E8">
        <f t="shared" si="3"/>
        <v>-9.9999998999999854E-4</v>
      </c>
    </row>
    <row r="9" spans="1:5" x14ac:dyDescent="0.2">
      <c r="A9">
        <f t="shared" si="0"/>
        <v>0.25366931629994266</v>
      </c>
      <c r="B9">
        <f t="shared" si="4"/>
        <v>3.1000000000000005</v>
      </c>
      <c r="C9">
        <f t="shared" si="1"/>
        <v>7.9432823472428034E-4</v>
      </c>
      <c r="D9">
        <f t="shared" si="2"/>
        <v>3.3511710548371272E-2</v>
      </c>
      <c r="E9">
        <f t="shared" si="3"/>
        <v>-7.9432822213502626E-4</v>
      </c>
    </row>
    <row r="10" spans="1:5" x14ac:dyDescent="0.2">
      <c r="A10">
        <f t="shared" si="0"/>
        <v>0.35293559377251293</v>
      </c>
      <c r="B10">
        <f t="shared" si="4"/>
        <v>3.2000000000000006</v>
      </c>
      <c r="C10">
        <f t="shared" si="1"/>
        <v>6.3095734448019179E-4</v>
      </c>
      <c r="D10">
        <f t="shared" si="2"/>
        <v>4.1825819962989487E-2</v>
      </c>
      <c r="E10">
        <f t="shared" si="3"/>
        <v>-6.3095732863125982E-4</v>
      </c>
    </row>
    <row r="11" spans="1:5" x14ac:dyDescent="0.2">
      <c r="A11">
        <f t="shared" si="0"/>
        <v>0.46844797057504417</v>
      </c>
      <c r="B11">
        <f t="shared" si="4"/>
        <v>3.3000000000000007</v>
      </c>
      <c r="C11">
        <f t="shared" si="1"/>
        <v>5.0118723362727112E-4</v>
      </c>
      <c r="D11">
        <f t="shared" si="2"/>
        <v>5.2091449327374952E-2</v>
      </c>
      <c r="E11">
        <f t="shared" si="3"/>
        <v>-5.0118721367464801E-4</v>
      </c>
    </row>
    <row r="12" spans="1:5" x14ac:dyDescent="0.2">
      <c r="A12">
        <f t="shared" si="0"/>
        <v>0.60484635842396828</v>
      </c>
      <c r="B12">
        <f t="shared" si="4"/>
        <v>3.4000000000000008</v>
      </c>
      <c r="C12">
        <f t="shared" si="1"/>
        <v>3.9810717055349638E-4</v>
      </c>
      <c r="D12">
        <f t="shared" si="2"/>
        <v>6.4706500953921844E-2</v>
      </c>
      <c r="E12">
        <f t="shared" si="3"/>
        <v>-3.9810714543463209E-4</v>
      </c>
    </row>
    <row r="13" spans="1:5" x14ac:dyDescent="0.2">
      <c r="A13">
        <f t="shared" si="0"/>
        <v>0.76713476396694613</v>
      </c>
      <c r="B13">
        <f t="shared" si="4"/>
        <v>3.5000000000000009</v>
      </c>
      <c r="C13">
        <f t="shared" si="1"/>
        <v>3.1622776601683729E-4</v>
      </c>
      <c r="D13">
        <f t="shared" si="2"/>
        <v>8.0118343029019407E-2</v>
      </c>
      <c r="E13">
        <f t="shared" si="3"/>
        <v>-3.1622773439406068E-4</v>
      </c>
    </row>
    <row r="14" spans="1:5" x14ac:dyDescent="0.2">
      <c r="A14">
        <f t="shared" si="0"/>
        <v>0.96059993089918783</v>
      </c>
      <c r="B14">
        <f t="shared" si="4"/>
        <v>3.600000000000001</v>
      </c>
      <c r="C14">
        <f t="shared" si="1"/>
        <v>2.5118864315095725E-4</v>
      </c>
      <c r="D14">
        <f t="shared" si="2"/>
        <v>9.8813170878332482E-2</v>
      </c>
      <c r="E14">
        <f t="shared" si="3"/>
        <v>-2.5118860334024019E-4</v>
      </c>
    </row>
    <row r="15" spans="1:5" x14ac:dyDescent="0.2">
      <c r="A15">
        <f t="shared" si="0"/>
        <v>1.1906222666004858</v>
      </c>
      <c r="B15">
        <f t="shared" si="4"/>
        <v>3.7000000000000011</v>
      </c>
      <c r="C15">
        <f t="shared" si="1"/>
        <v>1.9952623149688723E-4</v>
      </c>
      <c r="D15">
        <f t="shared" si="2"/>
        <v>0.12129504878814884</v>
      </c>
      <c r="E15">
        <f t="shared" si="3"/>
        <v>-1.9952618137816387E-4</v>
      </c>
    </row>
    <row r="16" spans="1:5" x14ac:dyDescent="0.2">
      <c r="A16">
        <f t="shared" si="0"/>
        <v>1.4623499483038447</v>
      </c>
      <c r="B16">
        <f t="shared" si="4"/>
        <v>3.8000000000000012</v>
      </c>
      <c r="C16">
        <f t="shared" si="1"/>
        <v>1.584893192461109E-4</v>
      </c>
      <c r="D16">
        <f t="shared" si="2"/>
        <v>0.14805165414742646</v>
      </c>
      <c r="E16">
        <f t="shared" si="3"/>
        <v>-1.5848925615037646E-4</v>
      </c>
    </row>
    <row r="17" spans="1:5" x14ac:dyDescent="0.2">
      <c r="A17">
        <f t="shared" si="0"/>
        <v>1.7802175212991069</v>
      </c>
      <c r="B17">
        <f t="shared" si="4"/>
        <v>3.9000000000000012</v>
      </c>
      <c r="C17">
        <f t="shared" si="1"/>
        <v>1.2589254117941626E-4</v>
      </c>
      <c r="D17">
        <f t="shared" si="2"/>
        <v>0.17950479271357739</v>
      </c>
      <c r="E17">
        <f t="shared" si="3"/>
        <v>-1.2589246174659279E-4</v>
      </c>
    </row>
    <row r="18" spans="1:5" x14ac:dyDescent="0.2">
      <c r="A18">
        <f t="shared" si="0"/>
        <v>2.1473158574117566</v>
      </c>
      <c r="B18">
        <f t="shared" si="4"/>
        <v>4.0000000000000009</v>
      </c>
      <c r="C18">
        <f t="shared" si="1"/>
        <v>9.9999999999999734E-5</v>
      </c>
      <c r="D18">
        <f t="shared" si="2"/>
        <v>0.21594631611218523</v>
      </c>
      <c r="E18">
        <f t="shared" si="3"/>
        <v>-9.999989999999974E-5</v>
      </c>
    </row>
    <row r="19" spans="1:5" x14ac:dyDescent="0.2">
      <c r="A19">
        <f t="shared" si="0"/>
        <v>2.5646639590447866</v>
      </c>
      <c r="B19">
        <f t="shared" si="4"/>
        <v>4.1000000000000005</v>
      </c>
      <c r="C19">
        <f t="shared" si="1"/>
        <v>7.9432823472428018E-5</v>
      </c>
      <c r="D19">
        <f t="shared" si="2"/>
        <v>0.25746444105693034</v>
      </c>
      <c r="E19">
        <f t="shared" si="3"/>
        <v>-7.9432697579886834E-5</v>
      </c>
    </row>
    <row r="20" spans="1:5" x14ac:dyDescent="0.2">
      <c r="A20">
        <f t="shared" si="0"/>
        <v>3.030490632589125</v>
      </c>
      <c r="B20">
        <f t="shared" si="4"/>
        <v>4.2</v>
      </c>
      <c r="C20">
        <f t="shared" si="1"/>
        <v>6.3095734448019279E-5</v>
      </c>
      <c r="D20">
        <f t="shared" si="2"/>
        <v>0.30387122957040014</v>
      </c>
      <c r="E20">
        <f t="shared" si="3"/>
        <v>-6.3095575958700036E-5</v>
      </c>
    </row>
    <row r="21" spans="1:5" x14ac:dyDescent="0.2">
      <c r="A21">
        <f t="shared" si="0"/>
        <v>3.5396896030450837</v>
      </c>
      <c r="B21">
        <f t="shared" si="4"/>
        <v>4.3</v>
      </c>
      <c r="C21">
        <f t="shared" si="1"/>
        <v>5.0118723362727238E-5</v>
      </c>
      <c r="D21">
        <f t="shared" si="2"/>
        <v>0.35464754956061734</v>
      </c>
      <c r="E21">
        <f t="shared" si="3"/>
        <v>-5.0118523836495743E-5</v>
      </c>
    </row>
    <row r="22" spans="1:5" x14ac:dyDescent="0.2">
      <c r="A22">
        <f t="shared" si="0"/>
        <v>4.0836372752403145</v>
      </c>
      <c r="B22">
        <f t="shared" si="4"/>
        <v>4.3999999999999995</v>
      </c>
      <c r="C22">
        <f t="shared" si="1"/>
        <v>3.9810717055349701E-5</v>
      </c>
      <c r="D22">
        <f t="shared" si="2"/>
        <v>0.40892440368505656</v>
      </c>
      <c r="E22">
        <f t="shared" si="3"/>
        <v>-3.9810465866706553E-5</v>
      </c>
    </row>
    <row r="23" spans="1:5" x14ac:dyDescent="0.2">
      <c r="A23">
        <f t="shared" si="0"/>
        <v>4.6505276954166286</v>
      </c>
      <c r="B23">
        <f t="shared" si="4"/>
        <v>4.4999999999999991</v>
      </c>
      <c r="C23">
        <f t="shared" si="1"/>
        <v>3.1622776601683802E-5</v>
      </c>
      <c r="D23">
        <f t="shared" si="2"/>
        <v>0.46551605527316819</v>
      </c>
      <c r="E23">
        <f t="shared" si="3"/>
        <v>-3.1622460373917783E-5</v>
      </c>
    </row>
    <row r="24" spans="1:5" x14ac:dyDescent="0.2">
      <c r="A24">
        <f t="shared" si="0"/>
        <v>5.2262712671726455</v>
      </c>
      <c r="B24">
        <f t="shared" si="4"/>
        <v>4.5999999999999988</v>
      </c>
      <c r="C24">
        <f t="shared" si="1"/>
        <v>2.5118864315095832E-5</v>
      </c>
      <c r="D24">
        <f t="shared" si="2"/>
        <v>0.52300958729756175</v>
      </c>
      <c r="E24">
        <f t="shared" si="3"/>
        <v>-2.5118466207925278E-5</v>
      </c>
    </row>
    <row r="25" spans="1:5" x14ac:dyDescent="0.2">
      <c r="A25">
        <f t="shared" si="0"/>
        <v>5.7958459971204599</v>
      </c>
      <c r="B25">
        <f t="shared" si="4"/>
        <v>4.6999999999999984</v>
      </c>
      <c r="C25">
        <f t="shared" si="1"/>
        <v>1.9952623149688844E-5</v>
      </c>
      <c r="D25">
        <f t="shared" si="2"/>
        <v>0.57989976035788071</v>
      </c>
      <c r="E25">
        <f t="shared" si="3"/>
        <v>-1.9952121962455216E-5</v>
      </c>
    </row>
    <row r="26" spans="1:5" x14ac:dyDescent="0.2">
      <c r="A26">
        <f t="shared" si="0"/>
        <v>6.3448429706165479</v>
      </c>
      <c r="B26">
        <f t="shared" si="4"/>
        <v>4.799999999999998</v>
      </c>
      <c r="C26">
        <f t="shared" si="1"/>
        <v>1.5848931924611185E-5</v>
      </c>
      <c r="D26">
        <f t="shared" si="2"/>
        <v>0.63474333505231584</v>
      </c>
      <c r="E26">
        <f t="shared" si="3"/>
        <v>-1.5848300967266705E-5</v>
      </c>
    </row>
    <row r="27" spans="1:5" x14ac:dyDescent="0.2">
      <c r="A27">
        <f t="shared" si="0"/>
        <v>6.8608800517276114</v>
      </c>
      <c r="B27">
        <f t="shared" si="4"/>
        <v>4.8999999999999977</v>
      </c>
      <c r="C27">
        <f t="shared" si="1"/>
        <v>1.2589254117941726E-5</v>
      </c>
      <c r="D27">
        <f t="shared" si="2"/>
        <v>0.68630025768331138</v>
      </c>
      <c r="E27">
        <f t="shared" si="3"/>
        <v>-1.2588459789707002E-5</v>
      </c>
    </row>
    <row r="28" spans="1:5" x14ac:dyDescent="0.2">
      <c r="A28">
        <f t="shared" si="0"/>
        <v>7.3346037371103874</v>
      </c>
      <c r="B28">
        <f t="shared" si="4"/>
        <v>4.9999999999999973</v>
      </c>
      <c r="C28">
        <f t="shared" si="1"/>
        <v>1.0000000000000052E-5</v>
      </c>
      <c r="D28">
        <f t="shared" si="2"/>
        <v>0.73363370241380621</v>
      </c>
      <c r="E28">
        <f t="shared" si="3"/>
        <v>-9.9990000000000511E-6</v>
      </c>
    </row>
    <row r="29" spans="1:5" x14ac:dyDescent="0.2">
      <c r="A29">
        <f t="shared" si="0"/>
        <v>7.7601352393178402</v>
      </c>
      <c r="B29">
        <f t="shared" si="4"/>
        <v>5.099999999999997</v>
      </c>
      <c r="C29">
        <f t="shared" si="1"/>
        <v>7.9432823472428624E-6</v>
      </c>
      <c r="D29">
        <f t="shared" si="2"/>
        <v>0.77615457534182963</v>
      </c>
      <c r="E29">
        <f t="shared" si="3"/>
        <v>-7.9420234218310686E-6</v>
      </c>
    </row>
    <row r="30" spans="1:5" x14ac:dyDescent="0.2">
      <c r="A30">
        <f t="shared" si="0"/>
        <v>8.1349781527101435</v>
      </c>
      <c r="B30">
        <f t="shared" si="4"/>
        <v>5.1999999999999966</v>
      </c>
      <c r="C30">
        <f t="shared" si="1"/>
        <v>6.3095734448019762E-6</v>
      </c>
      <c r="D30">
        <f t="shared" si="2"/>
        <v>0.81361221050558552</v>
      </c>
      <c r="E30">
        <f t="shared" si="3"/>
        <v>-6.3079885516095148E-6</v>
      </c>
    </row>
    <row r="31" spans="1:5" x14ac:dyDescent="0.2">
      <c r="A31">
        <f t="shared" si="0"/>
        <v>8.4595262047496433</v>
      </c>
      <c r="B31">
        <f t="shared" si="4"/>
        <v>5.2999999999999963</v>
      </c>
      <c r="C31">
        <f t="shared" si="1"/>
        <v>5.0118723362727631E-6</v>
      </c>
      <c r="D31">
        <f t="shared" si="2"/>
        <v>0.84604510043209358</v>
      </c>
      <c r="E31">
        <f t="shared" si="3"/>
        <v>-5.0098770739577946E-6</v>
      </c>
    </row>
    <row r="32" spans="1:5" x14ac:dyDescent="0.2">
      <c r="A32">
        <f t="shared" si="0"/>
        <v>8.7363587722091278</v>
      </c>
      <c r="B32">
        <f t="shared" si="4"/>
        <v>5.3999999999999959</v>
      </c>
      <c r="C32">
        <f t="shared" si="1"/>
        <v>3.9810717055350081E-6</v>
      </c>
      <c r="D32">
        <f t="shared" si="2"/>
        <v>0.87371042094508033</v>
      </c>
      <c r="E32">
        <f t="shared" si="3"/>
        <v>-3.9785598191034985E-6</v>
      </c>
    </row>
    <row r="33" spans="1:5" x14ac:dyDescent="0.2">
      <c r="A33">
        <f t="shared" si="0"/>
        <v>8.9694959955067421</v>
      </c>
      <c r="B33">
        <f t="shared" si="4"/>
        <v>5.4999999999999956</v>
      </c>
      <c r="C33">
        <f t="shared" si="1"/>
        <v>3.1622776601684105E-6</v>
      </c>
      <c r="D33">
        <f t="shared" si="2"/>
        <v>0.89700952637727216</v>
      </c>
      <c r="E33">
        <f t="shared" si="3"/>
        <v>-3.1591153825082423E-6</v>
      </c>
    </row>
    <row r="34" spans="1:5" x14ac:dyDescent="0.2">
      <c r="A34">
        <f t="shared" si="0"/>
        <v>9.1637331624040073</v>
      </c>
      <c r="B34">
        <f t="shared" si="4"/>
        <v>5.5999999999999952</v>
      </c>
      <c r="C34">
        <f t="shared" si="1"/>
        <v>2.511886431509603E-6</v>
      </c>
      <c r="D34">
        <f t="shared" si="2"/>
        <v>0.91642137706951265</v>
      </c>
      <c r="E34">
        <f t="shared" si="3"/>
        <v>-2.5079053598040683E-6</v>
      </c>
    </row>
    <row r="35" spans="1:5" x14ac:dyDescent="0.2">
      <c r="A35">
        <f t="shared" si="0"/>
        <v>9.3241151117476839</v>
      </c>
      <c r="B35">
        <f t="shared" si="4"/>
        <v>5.6999999999999948</v>
      </c>
      <c r="C35">
        <f t="shared" si="1"/>
        <v>1.9952623149688999E-6</v>
      </c>
      <c r="D35">
        <f t="shared" si="2"/>
        <v>0.93244997100342308</v>
      </c>
      <c r="E35">
        <f t="shared" si="3"/>
        <v>-1.9902504426326271E-6</v>
      </c>
    </row>
    <row r="36" spans="1:5" x14ac:dyDescent="0.2">
      <c r="A36">
        <f t="shared" si="0"/>
        <v>9.4555642733106353</v>
      </c>
      <c r="B36">
        <f t="shared" si="4"/>
        <v>5.7999999999999945</v>
      </c>
      <c r="C36">
        <f t="shared" si="1"/>
        <v>1.5848931924611308E-6</v>
      </c>
      <c r="D36">
        <f t="shared" si="2"/>
        <v>0.94558713956612417</v>
      </c>
      <c r="E36">
        <f t="shared" si="3"/>
        <v>-1.5785836190163289E-6</v>
      </c>
    </row>
    <row r="37" spans="1:5" x14ac:dyDescent="0.2">
      <c r="A37">
        <f t="shared" si="0"/>
        <v>9.5626467974276714</v>
      </c>
      <c r="B37">
        <f t="shared" si="4"/>
        <v>5.8999999999999941</v>
      </c>
      <c r="C37">
        <f t="shared" si="1"/>
        <v>1.2589254117941822E-6</v>
      </c>
      <c r="D37">
        <f t="shared" si="2"/>
        <v>0.95628915226431543</v>
      </c>
      <c r="E37">
        <f t="shared" si="3"/>
        <v>-1.2509821294469395E-6</v>
      </c>
    </row>
    <row r="38" spans="1:5" x14ac:dyDescent="0.2">
      <c r="A38">
        <f t="shared" si="0"/>
        <v>9.6494481221437223</v>
      </c>
      <c r="B38">
        <f t="shared" si="4"/>
        <v>5.9999999999999938</v>
      </c>
      <c r="C38">
        <f t="shared" si="1"/>
        <v>1.0000000000000129E-6</v>
      </c>
      <c r="D38">
        <f t="shared" si="2"/>
        <v>0.96496426516801326</v>
      </c>
      <c r="E38">
        <f t="shared" si="3"/>
        <v>-9.9000000000001297E-7</v>
      </c>
    </row>
    <row r="39" spans="1:5" x14ac:dyDescent="0.2">
      <c r="A39">
        <f t="shared" si="0"/>
        <v>9.7195271732523256</v>
      </c>
      <c r="B39">
        <f t="shared" si="4"/>
        <v>6.0999999999999934</v>
      </c>
      <c r="C39">
        <f t="shared" si="1"/>
        <v>7.9432823472429247E-7</v>
      </c>
      <c r="D39">
        <f t="shared" si="2"/>
        <v>0.97196813284830308</v>
      </c>
      <c r="E39">
        <f t="shared" si="3"/>
        <v>-7.8173898060635099E-7</v>
      </c>
    </row>
    <row r="40" spans="1:5" x14ac:dyDescent="0.2">
      <c r="A40">
        <f t="shared" ref="A40:A73" si="5">(10*E40+D40)/(0.1-E40)</f>
        <v>9.7759221320675973</v>
      </c>
      <c r="B40">
        <f t="shared" ref="B40:B73" si="6">B39+0.1</f>
        <v>6.1999999999999931</v>
      </c>
      <c r="C40">
        <f t="shared" si="1"/>
        <v>6.309573444802026E-7</v>
      </c>
      <c r="D40">
        <f t="shared" si="2"/>
        <v>0.97760437754282925</v>
      </c>
      <c r="E40">
        <f t="shared" ref="E40:E73" si="7">$B$3/C40-C40</f>
        <v>-6.1510841255559174E-7</v>
      </c>
    </row>
    <row r="41" spans="1:5" x14ac:dyDescent="0.2">
      <c r="A41">
        <f t="shared" si="5"/>
        <v>9.8211866598669637</v>
      </c>
      <c r="B41">
        <f t="shared" si="6"/>
        <v>6.2999999999999927</v>
      </c>
      <c r="C41">
        <f t="shared" si="1"/>
        <v>5.0118723362728023E-7</v>
      </c>
      <c r="D41">
        <f t="shared" si="2"/>
        <v>0.98212820462773787</v>
      </c>
      <c r="E41">
        <f t="shared" si="7"/>
        <v>-4.8123461047759171E-7</v>
      </c>
    </row>
    <row r="42" spans="1:5" x14ac:dyDescent="0.2">
      <c r="A42">
        <f t="shared" si="5"/>
        <v>9.8574414839005602</v>
      </c>
      <c r="B42">
        <f t="shared" si="6"/>
        <v>6.3999999999999924</v>
      </c>
      <c r="C42">
        <f t="shared" si="1"/>
        <v>3.9810717055350391E-7</v>
      </c>
      <c r="D42">
        <f t="shared" si="2"/>
        <v>0.98575155498352152</v>
      </c>
      <c r="E42">
        <f t="shared" si="7"/>
        <v>-3.7298830623840854E-7</v>
      </c>
    </row>
    <row r="43" spans="1:5" x14ac:dyDescent="0.2">
      <c r="A43">
        <f t="shared" si="5"/>
        <v>9.8864313330080602</v>
      </c>
      <c r="B43">
        <f t="shared" si="6"/>
        <v>6.499999999999992</v>
      </c>
      <c r="C43">
        <f t="shared" si="1"/>
        <v>3.1622776601684353E-7</v>
      </c>
      <c r="D43">
        <f t="shared" si="2"/>
        <v>0.98864879307838505</v>
      </c>
      <c r="E43">
        <f t="shared" si="7"/>
        <v>-2.8460498941516027E-7</v>
      </c>
    </row>
    <row r="44" spans="1:5" x14ac:dyDescent="0.2">
      <c r="A44">
        <f t="shared" si="5"/>
        <v>9.9095810781580234</v>
      </c>
      <c r="B44">
        <f t="shared" si="6"/>
        <v>6.5999999999999917</v>
      </c>
      <c r="C44">
        <f t="shared" si="1"/>
        <v>2.5118864315096267E-7</v>
      </c>
      <c r="D44">
        <f t="shared" si="2"/>
        <v>0.99096231626176012</v>
      </c>
      <c r="E44">
        <f t="shared" si="7"/>
        <v>-2.1137792609561369E-7</v>
      </c>
    </row>
    <row r="45" spans="1:5" x14ac:dyDescent="0.2">
      <c r="A45">
        <f t="shared" si="5"/>
        <v>9.9280476629035501</v>
      </c>
      <c r="B45">
        <f t="shared" si="6"/>
        <v>6.6999999999999913</v>
      </c>
      <c r="C45">
        <f t="shared" si="1"/>
        <v>1.9952623149689152E-7</v>
      </c>
      <c r="D45">
        <f t="shared" si="2"/>
        <v>0.99280774369029823</v>
      </c>
      <c r="E45">
        <f t="shared" si="7"/>
        <v>-1.4940750813416517E-7</v>
      </c>
    </row>
    <row r="46" spans="1:5" x14ac:dyDescent="0.2">
      <c r="A46">
        <f t="shared" si="5"/>
        <v>9.9427662187094903</v>
      </c>
      <c r="B46">
        <f t="shared" si="6"/>
        <v>6.7999999999999909</v>
      </c>
      <c r="C46">
        <f t="shared" si="1"/>
        <v>1.5848931924611432E-7</v>
      </c>
      <c r="D46">
        <f t="shared" si="2"/>
        <v>0.99427852428290953</v>
      </c>
      <c r="E46">
        <f t="shared" si="7"/>
        <v>-9.5393584798096175E-8</v>
      </c>
    </row>
    <row r="47" spans="1:5" x14ac:dyDescent="0.2">
      <c r="A47">
        <f t="shared" si="5"/>
        <v>9.9544898892046341</v>
      </c>
      <c r="B47">
        <f t="shared" si="6"/>
        <v>6.8999999999999906</v>
      </c>
      <c r="C47">
        <f t="shared" si="1"/>
        <v>1.2589254117941921E-7</v>
      </c>
      <c r="D47">
        <f t="shared" si="2"/>
        <v>0.99544991600043076</v>
      </c>
      <c r="E47">
        <f t="shared" si="7"/>
        <v>-4.6459717706992632E-8</v>
      </c>
    </row>
    <row r="48" spans="1:5" x14ac:dyDescent="0.2">
      <c r="A48">
        <f t="shared" si="5"/>
        <v>9.9638235432982647</v>
      </c>
      <c r="B48">
        <f t="shared" si="6"/>
        <v>6.9999999999999902</v>
      </c>
      <c r="C48">
        <f t="shared" si="1"/>
        <v>1.0000000000000207E-7</v>
      </c>
      <c r="D48">
        <f t="shared" si="2"/>
        <v>0.99638235432982658</v>
      </c>
      <c r="E48">
        <f t="shared" si="7"/>
        <v>-4.1425205076655626E-21</v>
      </c>
    </row>
    <row r="49" spans="1:5" x14ac:dyDescent="0.2">
      <c r="A49">
        <f t="shared" si="5"/>
        <v>9.9712519007396487</v>
      </c>
      <c r="B49">
        <f t="shared" si="6"/>
        <v>7.0999999999999899</v>
      </c>
      <c r="C49">
        <f t="shared" si="1"/>
        <v>7.9432823472429861E-8</v>
      </c>
      <c r="D49">
        <f t="shared" si="2"/>
        <v>0.99712426221523931</v>
      </c>
      <c r="E49">
        <f t="shared" si="7"/>
        <v>4.6459717706984162E-8</v>
      </c>
    </row>
    <row r="50" spans="1:5" x14ac:dyDescent="0.2">
      <c r="A50">
        <f t="shared" si="5"/>
        <v>9.9771627411983754</v>
      </c>
      <c r="B50">
        <f t="shared" si="6"/>
        <v>7.1999999999999895</v>
      </c>
      <c r="C50">
        <f t="shared" si="1"/>
        <v>6.3095734448020752E-8</v>
      </c>
      <c r="D50">
        <f t="shared" si="2"/>
        <v>0.99771436842666972</v>
      </c>
      <c r="E50">
        <f t="shared" si="7"/>
        <v>9.5393584798087003E-8</v>
      </c>
    </row>
    <row r="51" spans="1:5" x14ac:dyDescent="0.2">
      <c r="A51">
        <f t="shared" si="5"/>
        <v>9.9818658987874542</v>
      </c>
      <c r="B51">
        <f t="shared" si="6"/>
        <v>7.2999999999999892</v>
      </c>
      <c r="C51">
        <f t="shared" si="1"/>
        <v>5.0118723362728408E-8</v>
      </c>
      <c r="D51">
        <f t="shared" si="2"/>
        <v>0.99818360443795373</v>
      </c>
      <c r="E51">
        <f t="shared" si="7"/>
        <v>1.4940750813415485E-7</v>
      </c>
    </row>
    <row r="52" spans="1:5" x14ac:dyDescent="0.2">
      <c r="A52">
        <f t="shared" si="5"/>
        <v>9.9856087102631292</v>
      </c>
      <c r="B52">
        <f t="shared" si="6"/>
        <v>7.3999999999999888</v>
      </c>
      <c r="C52">
        <f t="shared" si="1"/>
        <v>3.9810717055350702E-8</v>
      </c>
      <c r="D52">
        <f t="shared" si="2"/>
        <v>0.99855664650979203</v>
      </c>
      <c r="E52">
        <f t="shared" si="7"/>
        <v>2.1137792609560111E-7</v>
      </c>
    </row>
    <row r="53" spans="1:5" x14ac:dyDescent="0.2">
      <c r="A53">
        <f t="shared" si="5"/>
        <v>9.9885885197544031</v>
      </c>
      <c r="B53">
        <f t="shared" si="6"/>
        <v>7.4999999999999885</v>
      </c>
      <c r="C53">
        <f t="shared" si="1"/>
        <v>3.1622776601684599E-8</v>
      </c>
      <c r="D53">
        <f t="shared" si="2"/>
        <v>0.99885316312341621</v>
      </c>
      <c r="E53">
        <f t="shared" si="7"/>
        <v>2.8460498941514529E-7</v>
      </c>
    </row>
    <row r="54" spans="1:5" x14ac:dyDescent="0.2">
      <c r="A54">
        <f t="shared" si="5"/>
        <v>9.9909627656187077</v>
      </c>
      <c r="B54">
        <f t="shared" si="6"/>
        <v>7.5999999999999881</v>
      </c>
      <c r="C54">
        <f t="shared" si="1"/>
        <v>2.5118864315096466E-8</v>
      </c>
      <c r="D54">
        <f t="shared" si="2"/>
        <v>0.99908882016652878</v>
      </c>
      <c r="E54">
        <f t="shared" si="7"/>
        <v>3.7298830623839023E-7</v>
      </c>
    </row>
    <row r="55" spans="1:5" x14ac:dyDescent="0.2">
      <c r="A55">
        <f t="shared" si="5"/>
        <v>9.9928570972226858</v>
      </c>
      <c r="B55">
        <f t="shared" si="6"/>
        <v>7.6999999999999877</v>
      </c>
      <c r="C55">
        <f t="shared" si="1"/>
        <v>1.9952623149689342E-8</v>
      </c>
      <c r="D55">
        <f t="shared" si="2"/>
        <v>0.99927608846747107</v>
      </c>
      <c r="E55">
        <f t="shared" si="7"/>
        <v>4.8123461047756916E-7</v>
      </c>
    </row>
    <row r="56" spans="1:5" x14ac:dyDescent="0.2">
      <c r="A56">
        <f t="shared" si="5"/>
        <v>9.9943718970970554</v>
      </c>
      <c r="B56">
        <f t="shared" si="6"/>
        <v>7.7999999999999874</v>
      </c>
      <c r="C56">
        <f t="shared" si="1"/>
        <v>1.5848931924611583E-8</v>
      </c>
      <c r="D56">
        <f t="shared" si="2"/>
        <v>0.99942489100334786</v>
      </c>
      <c r="E56">
        <f t="shared" si="7"/>
        <v>6.1510841255556379E-7</v>
      </c>
    </row>
    <row r="57" spans="1:5" x14ac:dyDescent="0.2">
      <c r="A57">
        <f t="shared" si="5"/>
        <v>9.9955875197474668</v>
      </c>
      <c r="B57">
        <f t="shared" si="6"/>
        <v>7.899999999999987</v>
      </c>
      <c r="C57">
        <f t="shared" si="1"/>
        <v>1.2589254117942042E-8</v>
      </c>
      <c r="D57">
        <f t="shared" si="2"/>
        <v>0.99954312064454254</v>
      </c>
      <c r="E57">
        <f t="shared" si="7"/>
        <v>7.8173898060631615E-7</v>
      </c>
    </row>
    <row r="58" spans="1:5" x14ac:dyDescent="0.2">
      <c r="A58">
        <f t="shared" si="5"/>
        <v>9.9965685032587643</v>
      </c>
      <c r="B58">
        <f t="shared" si="6"/>
        <v>7.9999999999999867</v>
      </c>
      <c r="C58">
        <f t="shared" si="1"/>
        <v>1.0000000000000303E-8</v>
      </c>
      <c r="D58">
        <f t="shared" si="2"/>
        <v>0.99963705372305811</v>
      </c>
      <c r="E58">
        <f t="shared" si="7"/>
        <v>9.8999999999996935E-7</v>
      </c>
    </row>
    <row r="59" spans="1:5" x14ac:dyDescent="0.2">
      <c r="A59">
        <f t="shared" si="5"/>
        <v>9.9973669635079023</v>
      </c>
      <c r="B59">
        <f t="shared" si="6"/>
        <v>8.0999999999999872</v>
      </c>
      <c r="C59">
        <f t="shared" si="1"/>
        <v>7.9432823472430337E-9</v>
      </c>
      <c r="D59">
        <f t="shared" si="2"/>
        <v>0.99971168000208299</v>
      </c>
      <c r="E59">
        <f t="shared" si="7"/>
        <v>1.2509821294468893E-6</v>
      </c>
    </row>
    <row r="60" spans="1:5" x14ac:dyDescent="0.2">
      <c r="A60">
        <f t="shared" si="5"/>
        <v>9.9980253425866756</v>
      </c>
      <c r="B60">
        <f t="shared" si="6"/>
        <v>8.1999999999999869</v>
      </c>
      <c r="C60">
        <f t="shared" si="1"/>
        <v>6.3095734448021133E-9</v>
      </c>
      <c r="D60">
        <f t="shared" si="2"/>
        <v>0.99977096570344925</v>
      </c>
      <c r="E60">
        <f t="shared" si="7"/>
        <v>1.578583619016266E-6</v>
      </c>
    </row>
    <row r="61" spans="1:5" x14ac:dyDescent="0.2">
      <c r="A61">
        <f t="shared" si="5"/>
        <v>9.9985786520124069</v>
      </c>
      <c r="B61">
        <f t="shared" si="6"/>
        <v>8.2999999999999865</v>
      </c>
      <c r="C61">
        <f t="shared" si="1"/>
        <v>5.0118723362728711E-9</v>
      </c>
      <c r="D61">
        <f t="shared" si="2"/>
        <v>0.99981806302122667</v>
      </c>
      <c r="E61">
        <f t="shared" si="7"/>
        <v>1.9902504426325479E-6</v>
      </c>
    </row>
    <row r="62" spans="1:5" x14ac:dyDescent="0.2">
      <c r="A62">
        <f t="shared" si="5"/>
        <v>9.9990563265341947</v>
      </c>
      <c r="B62">
        <f t="shared" si="6"/>
        <v>8.3999999999999861</v>
      </c>
      <c r="C62">
        <f t="shared" si="1"/>
        <v>3.9810717055350939E-9</v>
      </c>
      <c r="D62">
        <f t="shared" si="2"/>
        <v>0.99985547691286725</v>
      </c>
      <c r="E62">
        <f t="shared" si="7"/>
        <v>2.5079053598039683E-6</v>
      </c>
    </row>
    <row r="63" spans="1:5" x14ac:dyDescent="0.2">
      <c r="A63">
        <f t="shared" si="5"/>
        <v>9.9994837849577163</v>
      </c>
      <c r="B63">
        <f t="shared" si="6"/>
        <v>8.4999999999999858</v>
      </c>
      <c r="C63">
        <f t="shared" si="1"/>
        <v>3.1622776601684788E-9</v>
      </c>
      <c r="D63">
        <f t="shared" si="2"/>
        <v>0.99988519781890428</v>
      </c>
      <c r="E63">
        <f t="shared" si="7"/>
        <v>3.1591153825081114E-6</v>
      </c>
    </row>
    <row r="64" spans="1:5" x14ac:dyDescent="0.2">
      <c r="A64">
        <f t="shared" si="5"/>
        <v>9.9998837796693607</v>
      </c>
      <c r="B64">
        <f t="shared" si="6"/>
        <v>8.5999999999999854</v>
      </c>
      <c r="C64">
        <f t="shared" si="1"/>
        <v>2.5118864315096618E-9</v>
      </c>
      <c r="D64">
        <f t="shared" si="2"/>
        <v>0.99990880723294351</v>
      </c>
      <c r="E64">
        <f t="shared" si="7"/>
        <v>3.9785598191033333E-6</v>
      </c>
    </row>
    <row r="65" spans="1:5" x14ac:dyDescent="0.2">
      <c r="A65">
        <f t="shared" si="5"/>
        <v>10.000277605839372</v>
      </c>
      <c r="B65">
        <f t="shared" si="6"/>
        <v>8.6999999999999851</v>
      </c>
      <c r="C65">
        <f t="shared" si="1"/>
        <v>1.9952623149689461E-9</v>
      </c>
      <c r="D65">
        <f t="shared" si="2"/>
        <v>0.99992756165168695</v>
      </c>
      <c r="E65">
        <f t="shared" si="7"/>
        <v>5.0098770739575862E-6</v>
      </c>
    </row>
    <row r="66" spans="1:5" x14ac:dyDescent="0.2">
      <c r="A66">
        <f t="shared" si="5"/>
        <v>10.000686234171765</v>
      </c>
      <c r="B66">
        <f t="shared" si="6"/>
        <v>8.7999999999999847</v>
      </c>
      <c r="C66">
        <f t="shared" si="1"/>
        <v>1.584893192461168E-9</v>
      </c>
      <c r="D66">
        <f t="shared" si="2"/>
        <v>0.9999424593173869</v>
      </c>
      <c r="E66">
        <f t="shared" si="7"/>
        <v>6.3079885516092539E-6</v>
      </c>
    </row>
    <row r="67" spans="1:5" x14ac:dyDescent="0.2">
      <c r="A67">
        <f t="shared" si="5"/>
        <v>10.001131427244975</v>
      </c>
      <c r="B67">
        <f t="shared" si="6"/>
        <v>8.8999999999999844</v>
      </c>
      <c r="C67">
        <f t="shared" si="1"/>
        <v>1.2589254117942116E-9</v>
      </c>
      <c r="D67">
        <f t="shared" si="2"/>
        <v>0.99995429327023921</v>
      </c>
      <c r="E67">
        <f t="shared" si="7"/>
        <v>7.9420234218307416E-6</v>
      </c>
    </row>
    <row r="68" spans="1:5" x14ac:dyDescent="0.2">
      <c r="A68">
        <f t="shared" si="5"/>
        <v>10.001636898800829</v>
      </c>
      <c r="B68">
        <f t="shared" si="6"/>
        <v>8.999999999999984</v>
      </c>
      <c r="C68">
        <f t="shared" si="1"/>
        <v>1.0000000000000363E-9</v>
      </c>
      <c r="D68">
        <f t="shared" si="2"/>
        <v>0.99996369351273195</v>
      </c>
      <c r="E68">
        <f t="shared" si="7"/>
        <v>9.9989999999996378E-6</v>
      </c>
    </row>
    <row r="69" spans="1:5" x14ac:dyDescent="0.2">
      <c r="A69">
        <f t="shared" si="5"/>
        <v>10.002229577794528</v>
      </c>
      <c r="B69">
        <f t="shared" si="6"/>
        <v>9.0999999999999837</v>
      </c>
      <c r="C69">
        <f t="shared" si="1"/>
        <v>7.9432823472431113E-10</v>
      </c>
      <c r="D69">
        <f t="shared" si="2"/>
        <v>0.99997116051670842</v>
      </c>
      <c r="E69">
        <f t="shared" si="7"/>
        <v>1.2588459789706478E-5</v>
      </c>
    </row>
    <row r="70" spans="1:5" x14ac:dyDescent="0.2">
      <c r="A70">
        <f t="shared" si="5"/>
        <v>10.002941044781759</v>
      </c>
      <c r="B70">
        <f t="shared" si="6"/>
        <v>9.1999999999999833</v>
      </c>
      <c r="C70">
        <f t="shared" ref="C70:C102" si="8">10^-B70</f>
        <v>6.309573444802173E-10</v>
      </c>
      <c r="D70">
        <f t="shared" ref="D70:D102" si="9">$B$2/($B$2+C70)</f>
        <v>0.99997709184826777</v>
      </c>
      <c r="E70">
        <f t="shared" si="7"/>
        <v>1.5848300967266051E-5</v>
      </c>
    </row>
    <row r="71" spans="1:5" x14ac:dyDescent="0.2">
      <c r="A71">
        <f t="shared" si="5"/>
        <v>10.003809217637629</v>
      </c>
      <c r="B71">
        <f t="shared" si="6"/>
        <v>9.2999999999999829</v>
      </c>
      <c r="C71">
        <f t="shared" si="8"/>
        <v>5.0118723362729014E-10</v>
      </c>
      <c r="D71">
        <f t="shared" si="9"/>
        <v>0.99998180332253894</v>
      </c>
      <c r="E71">
        <f t="shared" si="7"/>
        <v>1.9952121962454457E-5</v>
      </c>
    </row>
    <row r="72" spans="1:5" x14ac:dyDescent="0.2">
      <c r="A72">
        <f t="shared" si="5"/>
        <v>10.004880377229682</v>
      </c>
      <c r="B72">
        <f t="shared" si="6"/>
        <v>9.3999999999999826</v>
      </c>
      <c r="C72">
        <f t="shared" si="8"/>
        <v>3.9810717055351177E-10</v>
      </c>
      <c r="D72">
        <f t="shared" si="9"/>
        <v>0.99998554581121912</v>
      </c>
      <c r="E72">
        <f t="shared" si="7"/>
        <v>2.5118466207924329E-5</v>
      </c>
    </row>
    <row r="73" spans="1:5" x14ac:dyDescent="0.2">
      <c r="A73">
        <f t="shared" si="5"/>
        <v>10.006211642305001</v>
      </c>
      <c r="B73">
        <f t="shared" si="6"/>
        <v>9.4999999999999822</v>
      </c>
      <c r="C73">
        <f t="shared" si="8"/>
        <v>3.1622776601684974E-10</v>
      </c>
      <c r="D73">
        <f t="shared" si="9"/>
        <v>0.99998851859560922</v>
      </c>
      <c r="E73">
        <f t="shared" si="7"/>
        <v>3.1622460373916591E-5</v>
      </c>
    </row>
    <row r="74" spans="1:5" x14ac:dyDescent="0.2">
      <c r="A74">
        <f t="shared" ref="A74:A102" si="10">(10*E74+D74)/(0.1-E74)</f>
        <v>10.007874027608233</v>
      </c>
      <c r="B74">
        <f t="shared" ref="B74:B102" si="11">B73+0.1</f>
        <v>9.5999999999999819</v>
      </c>
      <c r="C74">
        <f t="shared" si="8"/>
        <v>2.5118864315096766E-10</v>
      </c>
      <c r="D74">
        <f t="shared" si="9"/>
        <v>0.99999087997478209</v>
      </c>
      <c r="E74">
        <f t="shared" ref="E74:E102" si="12">$B$3/C74-C74</f>
        <v>3.9810465866705049E-5</v>
      </c>
    </row>
    <row r="75" spans="1:5" x14ac:dyDescent="0.2">
      <c r="A75">
        <f t="shared" si="10"/>
        <v>10.009956251622437</v>
      </c>
      <c r="B75">
        <f t="shared" si="11"/>
        <v>9.6999999999999815</v>
      </c>
      <c r="C75">
        <f t="shared" si="8"/>
        <v>1.995262314968958E-10</v>
      </c>
      <c r="D75">
        <f t="shared" si="9"/>
        <v>0.9999927556928796</v>
      </c>
      <c r="E75">
        <f t="shared" si="12"/>
        <v>5.0118523836493764E-5</v>
      </c>
    </row>
    <row r="76" spans="1:5" x14ac:dyDescent="0.2">
      <c r="A76">
        <f t="shared" si="10"/>
        <v>10.012569502329024</v>
      </c>
      <c r="B76">
        <f t="shared" si="11"/>
        <v>9.7999999999999812</v>
      </c>
      <c r="C76">
        <f t="shared" si="8"/>
        <v>1.5848931924611776E-10</v>
      </c>
      <c r="D76">
        <f t="shared" si="9"/>
        <v>0.99999424563373951</v>
      </c>
      <c r="E76">
        <f t="shared" si="12"/>
        <v>6.3095575958697529E-5</v>
      </c>
    </row>
    <row r="77" spans="1:5" x14ac:dyDescent="0.2">
      <c r="A77">
        <f t="shared" si="10"/>
        <v>10.015853423708052</v>
      </c>
      <c r="B77">
        <f t="shared" si="11"/>
        <v>9.8999999999999808</v>
      </c>
      <c r="C77">
        <f t="shared" si="8"/>
        <v>1.2589254117942192E-10</v>
      </c>
      <c r="D77">
        <f t="shared" si="9"/>
        <v>0.99999542913899664</v>
      </c>
      <c r="E77">
        <f t="shared" si="12"/>
        <v>7.943269757988369E-5</v>
      </c>
    </row>
    <row r="78" spans="1:5" x14ac:dyDescent="0.2">
      <c r="A78">
        <f t="shared" si="10"/>
        <v>10.019983655962326</v>
      </c>
      <c r="B78">
        <f t="shared" si="11"/>
        <v>9.9999999999999805</v>
      </c>
      <c r="C78">
        <f t="shared" si="8"/>
        <v>1.0000000000000422E-10</v>
      </c>
      <c r="D78">
        <f t="shared" si="9"/>
        <v>0.9999963692326348</v>
      </c>
      <c r="E78">
        <f t="shared" si="12"/>
        <v>9.9999899999995783E-5</v>
      </c>
    </row>
    <row r="79" spans="1:5" x14ac:dyDescent="0.2">
      <c r="A79">
        <f t="shared" si="10"/>
        <v>10.025181353543339</v>
      </c>
      <c r="B79">
        <f t="shared" si="11"/>
        <v>10.09999999999998</v>
      </c>
      <c r="C79">
        <f t="shared" si="8"/>
        <v>7.9432823472431591E-11</v>
      </c>
      <c r="D79">
        <f t="shared" si="9"/>
        <v>0.99999711597681451</v>
      </c>
      <c r="E79">
        <f t="shared" si="12"/>
        <v>1.258924617465878E-4</v>
      </c>
    </row>
    <row r="80" spans="1:5" x14ac:dyDescent="0.2">
      <c r="A80">
        <f t="shared" si="10"/>
        <v>10.031725223677045</v>
      </c>
      <c r="B80">
        <f t="shared" si="11"/>
        <v>10.19999999999998</v>
      </c>
      <c r="C80">
        <f t="shared" si="8"/>
        <v>6.3095734448022113E-11</v>
      </c>
      <c r="D80">
        <f t="shared" si="9"/>
        <v>0.99999770913759534</v>
      </c>
      <c r="E80">
        <f t="shared" si="12"/>
        <v>1.584892561503699E-4</v>
      </c>
    </row>
    <row r="81" spans="1:5" x14ac:dyDescent="0.2">
      <c r="A81">
        <f t="shared" si="10"/>
        <v>10.039966783497089</v>
      </c>
      <c r="B81">
        <f t="shared" si="11"/>
        <v>10.299999999999979</v>
      </c>
      <c r="C81">
        <f t="shared" si="8"/>
        <v>5.0118723362729488E-11</v>
      </c>
      <c r="D81">
        <f t="shared" si="9"/>
        <v>0.99999818030245269</v>
      </c>
      <c r="E81">
        <f t="shared" si="12"/>
        <v>1.995261813781556E-4</v>
      </c>
    </row>
    <row r="82" spans="1:5" x14ac:dyDescent="0.2">
      <c r="A82">
        <f t="shared" si="10"/>
        <v>10.050349739097655</v>
      </c>
      <c r="B82">
        <f t="shared" si="11"/>
        <v>10.399999999999979</v>
      </c>
      <c r="C82">
        <f t="shared" si="8"/>
        <v>3.9810717055351563E-11</v>
      </c>
      <c r="D82">
        <f t="shared" si="9"/>
        <v>0.99999855456231845</v>
      </c>
      <c r="E82">
        <f t="shared" si="12"/>
        <v>2.5118860334022935E-4</v>
      </c>
    </row>
    <row r="83" spans="1:5" x14ac:dyDescent="0.2">
      <c r="A83">
        <f t="shared" si="10"/>
        <v>10.063434663354522</v>
      </c>
      <c r="B83">
        <f t="shared" si="11"/>
        <v>10.499999999999979</v>
      </c>
      <c r="C83">
        <f t="shared" si="8"/>
        <v>3.162277660168528E-11</v>
      </c>
      <c r="D83">
        <f t="shared" si="9"/>
        <v>0.99999885184769677</v>
      </c>
      <c r="E83">
        <f t="shared" si="12"/>
        <v>3.1622773439404648E-4</v>
      </c>
    </row>
    <row r="84" spans="1:5" x14ac:dyDescent="0.2">
      <c r="A84">
        <f t="shared" si="10"/>
        <v>10.079930518090748</v>
      </c>
      <c r="B84">
        <f t="shared" si="11"/>
        <v>10.599999999999978</v>
      </c>
      <c r="C84">
        <f t="shared" si="8"/>
        <v>2.5118864315097006E-11</v>
      </c>
      <c r="D84">
        <f t="shared" si="9"/>
        <v>0.99999908798999237</v>
      </c>
      <c r="E84">
        <f t="shared" si="12"/>
        <v>3.9810714543461387E-4</v>
      </c>
    </row>
    <row r="85" spans="1:5" x14ac:dyDescent="0.2">
      <c r="A85">
        <f t="shared" si="10"/>
        <v>10.100735069669442</v>
      </c>
      <c r="B85">
        <f t="shared" si="11"/>
        <v>10.699999999999978</v>
      </c>
      <c r="C85">
        <f t="shared" si="8"/>
        <v>1.9952623149689772E-11</v>
      </c>
      <c r="D85">
        <f t="shared" si="9"/>
        <v>0.9999992755645648</v>
      </c>
      <c r="E85">
        <f t="shared" si="12"/>
        <v>5.011872136746247E-4</v>
      </c>
    </row>
    <row r="86" spans="1:5" x14ac:dyDescent="0.2">
      <c r="A86">
        <f t="shared" si="10"/>
        <v>10.126986944764582</v>
      </c>
      <c r="B86">
        <f t="shared" si="11"/>
        <v>10.799999999999978</v>
      </c>
      <c r="C86">
        <f t="shared" si="8"/>
        <v>1.5848931924611925E-11</v>
      </c>
      <c r="D86">
        <f t="shared" si="9"/>
        <v>0.99999942456039381</v>
      </c>
      <c r="E86">
        <f t="shared" si="12"/>
        <v>6.3095732863122978E-4</v>
      </c>
    </row>
    <row r="87" spans="1:5" x14ac:dyDescent="0.2">
      <c r="A87">
        <f t="shared" si="10"/>
        <v>10.160133055600793</v>
      </c>
      <c r="B87">
        <f t="shared" si="11"/>
        <v>10.899999999999977</v>
      </c>
      <c r="C87">
        <f t="shared" si="8"/>
        <v>1.2589254117942311E-11</v>
      </c>
      <c r="D87">
        <f t="shared" si="9"/>
        <v>0.99999954291201931</v>
      </c>
      <c r="E87">
        <f t="shared" si="12"/>
        <v>7.9432822213498712E-4</v>
      </c>
    </row>
    <row r="88" spans="1:5" x14ac:dyDescent="0.2">
      <c r="A88">
        <f t="shared" si="10"/>
        <v>10.202016532525816</v>
      </c>
      <c r="B88">
        <f t="shared" si="11"/>
        <v>10.999999999999977</v>
      </c>
      <c r="C88">
        <f t="shared" si="8"/>
        <v>1.0000000000000518E-11</v>
      </c>
      <c r="D88">
        <f t="shared" si="9"/>
        <v>0.99999963692207705</v>
      </c>
      <c r="E88">
        <f t="shared" si="12"/>
        <v>9.9999998999994824E-4</v>
      </c>
    </row>
    <row r="89" spans="1:5" x14ac:dyDescent="0.2">
      <c r="A89">
        <f t="shared" si="10"/>
        <v>10.254992360341712</v>
      </c>
      <c r="B89">
        <f t="shared" si="11"/>
        <v>11.099999999999977</v>
      </c>
      <c r="C89">
        <f t="shared" si="8"/>
        <v>7.9432823472432334E-12</v>
      </c>
      <c r="D89">
        <f t="shared" si="9"/>
        <v>0.99999971159693291</v>
      </c>
      <c r="E89">
        <f t="shared" si="12"/>
        <v>1.2589254038508186E-3</v>
      </c>
    </row>
    <row r="90" spans="1:5" x14ac:dyDescent="0.2">
      <c r="A90">
        <f t="shared" si="10"/>
        <v>10.32208098596359</v>
      </c>
      <c r="B90">
        <f t="shared" si="11"/>
        <v>11.199999999999976</v>
      </c>
      <c r="C90">
        <f t="shared" si="8"/>
        <v>6.3095734448022714E-12</v>
      </c>
      <c r="D90">
        <f t="shared" si="9"/>
        <v>0.99999977091328718</v>
      </c>
      <c r="E90">
        <f t="shared" si="12"/>
        <v>1.5848931861514549E-3</v>
      </c>
    </row>
    <row r="91" spans="1:5" x14ac:dyDescent="0.2">
      <c r="A91">
        <f t="shared" si="10"/>
        <v>10.407174848580196</v>
      </c>
      <c r="B91">
        <f t="shared" si="11"/>
        <v>11.299999999999976</v>
      </c>
      <c r="C91">
        <f t="shared" si="8"/>
        <v>5.0118723362729974E-12</v>
      </c>
      <c r="D91">
        <f t="shared" si="9"/>
        <v>0.99999981802994731</v>
      </c>
      <c r="E91">
        <f t="shared" si="12"/>
        <v>1.9952623099568981E-3</v>
      </c>
    </row>
    <row r="92" spans="1:5" x14ac:dyDescent="0.2">
      <c r="A92">
        <f t="shared" si="10"/>
        <v>10.515320095605965</v>
      </c>
      <c r="B92">
        <f t="shared" si="11"/>
        <v>11.399999999999975</v>
      </c>
      <c r="C92">
        <f t="shared" si="8"/>
        <v>3.9810717055351941E-12</v>
      </c>
      <c r="D92">
        <f t="shared" si="9"/>
        <v>0.99999985545604386</v>
      </c>
      <c r="E92">
        <f t="shared" si="12"/>
        <v>2.5118864275283687E-3</v>
      </c>
    </row>
    <row r="93" spans="1:5" x14ac:dyDescent="0.2">
      <c r="A93">
        <f t="shared" si="10"/>
        <v>10.653107454352941</v>
      </c>
      <c r="B93">
        <f t="shared" si="11"/>
        <v>11.499999999999975</v>
      </c>
      <c r="C93">
        <f t="shared" si="8"/>
        <v>3.162277660168547E-12</v>
      </c>
      <c r="D93">
        <f t="shared" si="9"/>
        <v>0.99999988518465099</v>
      </c>
      <c r="E93">
        <f t="shared" si="12"/>
        <v>3.1622776570059338E-3</v>
      </c>
    </row>
    <row r="94" spans="1:5" x14ac:dyDescent="0.2">
      <c r="A94">
        <f t="shared" si="10"/>
        <v>10.829225489927577</v>
      </c>
      <c r="B94">
        <f t="shared" si="11"/>
        <v>11.599999999999975</v>
      </c>
      <c r="C94">
        <f t="shared" si="8"/>
        <v>2.5118864315097156E-12</v>
      </c>
      <c r="D94">
        <f t="shared" si="9"/>
        <v>0.99999990879892442</v>
      </c>
      <c r="E94">
        <f t="shared" si="12"/>
        <v>3.9810717030228709E-3</v>
      </c>
    </row>
    <row r="95" spans="1:5" x14ac:dyDescent="0.2">
      <c r="A95">
        <f t="shared" si="10"/>
        <v>11.05526213333421</v>
      </c>
      <c r="B95">
        <f t="shared" si="11"/>
        <v>11.699999999999974</v>
      </c>
      <c r="C95">
        <f t="shared" si="8"/>
        <v>1.9952623149689894E-12</v>
      </c>
      <c r="D95">
        <f t="shared" si="9"/>
        <v>0.99999992755640921</v>
      </c>
      <c r="E95">
        <f t="shared" si="12"/>
        <v>5.0118723342771846E-3</v>
      </c>
    </row>
    <row r="96" spans="1:5" x14ac:dyDescent="0.2">
      <c r="A96">
        <f t="shared" si="10"/>
        <v>11.346897606916773</v>
      </c>
      <c r="B96">
        <f t="shared" si="11"/>
        <v>11.799999999999974</v>
      </c>
      <c r="C96">
        <f t="shared" si="8"/>
        <v>1.5848931924612021E-12</v>
      </c>
      <c r="D96">
        <f t="shared" si="9"/>
        <v>0.99999994245600954</v>
      </c>
      <c r="E96">
        <f t="shared" si="12"/>
        <v>6.3095734432166871E-3</v>
      </c>
    </row>
    <row r="97" spans="1:5" x14ac:dyDescent="0.2">
      <c r="A97">
        <f t="shared" si="10"/>
        <v>11.725736103343678</v>
      </c>
      <c r="B97">
        <f t="shared" si="11"/>
        <v>11.899999999999974</v>
      </c>
      <c r="C97">
        <f t="shared" si="8"/>
        <v>1.2589254117942388E-12</v>
      </c>
      <c r="D97">
        <f t="shared" si="9"/>
        <v>0.99999995429118316</v>
      </c>
      <c r="E97">
        <f t="shared" si="12"/>
        <v>7.9432823459834375E-3</v>
      </c>
    </row>
    <row r="98" spans="1:5" x14ac:dyDescent="0.2">
      <c r="A98">
        <f t="shared" si="10"/>
        <v>12.22222181855512</v>
      </c>
      <c r="B98">
        <f t="shared" si="11"/>
        <v>11.999999999999973</v>
      </c>
      <c r="C98">
        <f t="shared" si="8"/>
        <v>1.0000000000000577E-12</v>
      </c>
      <c r="D98">
        <f t="shared" si="9"/>
        <v>0.9999999636921959</v>
      </c>
      <c r="E98">
        <f t="shared" si="12"/>
        <v>9.9999999989994221E-3</v>
      </c>
    </row>
    <row r="99" spans="1:5" x14ac:dyDescent="0.2">
      <c r="A99">
        <f t="shared" si="10"/>
        <v>12.880481695466328</v>
      </c>
      <c r="B99">
        <f t="shared" si="11"/>
        <v>12.099999999999973</v>
      </c>
      <c r="C99">
        <f t="shared" si="8"/>
        <v>7.9432823472432821E-13</v>
      </c>
      <c r="D99">
        <f t="shared" si="9"/>
        <v>0.99999997115968575</v>
      </c>
      <c r="E99">
        <f t="shared" si="12"/>
        <v>1.2589254117146604E-2</v>
      </c>
    </row>
    <row r="100" spans="1:5" x14ac:dyDescent="0.2">
      <c r="A100">
        <f t="shared" si="10"/>
        <v>13.766780657906269</v>
      </c>
      <c r="B100">
        <f t="shared" si="11"/>
        <v>12.199999999999973</v>
      </c>
      <c r="C100">
        <f t="shared" si="8"/>
        <v>6.309573444802309E-13</v>
      </c>
      <c r="D100">
        <f t="shared" si="9"/>
        <v>0.99999997709132404</v>
      </c>
      <c r="E100">
        <f t="shared" si="12"/>
        <v>1.5848931923979234E-2</v>
      </c>
    </row>
    <row r="101" spans="1:5" x14ac:dyDescent="0.2">
      <c r="A101">
        <f t="shared" si="10"/>
        <v>14.985203269439351</v>
      </c>
      <c r="B101">
        <f t="shared" si="11"/>
        <v>12.299999999999972</v>
      </c>
      <c r="C101">
        <f t="shared" si="8"/>
        <v>5.0118723362730267E-13</v>
      </c>
      <c r="D101">
        <f t="shared" si="9"/>
        <v>0.99999998180299177</v>
      </c>
      <c r="E101">
        <f t="shared" si="12"/>
        <v>1.9952623149186402E-2</v>
      </c>
    </row>
    <row r="102" spans="1:5" x14ac:dyDescent="0.2">
      <c r="A102">
        <f t="shared" si="10"/>
        <v>16.708996428029895</v>
      </c>
      <c r="B102">
        <f t="shared" si="11"/>
        <v>12.399999999999972</v>
      </c>
      <c r="C102">
        <f t="shared" si="8"/>
        <v>3.9810717055352181E-13</v>
      </c>
      <c r="D102">
        <f t="shared" si="9"/>
        <v>0.99999998554560254</v>
      </c>
      <c r="E102">
        <f t="shared" si="12"/>
        <v>2.5118864314696142E-2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HCl</vt:lpstr>
      <vt:lpstr>CH3COOH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2020-08-20T08:47:11Z</dcterms:created>
  <dcterms:modified xsi:type="dcterms:W3CDTF">2020-08-20T08:48:00Z</dcterms:modified>
</cp:coreProperties>
</file>